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mostafa\AppData\Local\Microsoft\Windows\INetCache\Content.Outlook\ZHYFDE1W\"/>
    </mc:Choice>
  </mc:AlternateContent>
  <xr:revisionPtr revIDLastSave="0" documentId="13_ncr:1_{49E7D33C-802E-4206-A9E2-60E2705BBBFD}" xr6:coauthVersionLast="36" xr6:coauthVersionMax="36" xr10:uidLastSave="{00000000-0000-0000-0000-000000000000}"/>
  <bookViews>
    <workbookView xWindow="0" yWindow="0" windowWidth="19170" windowHeight="13590" firstSheet="2" activeTab="2" xr2:uid="{6F79D458-4C07-4B5D-A49A-0E4A35068289}"/>
  </bookViews>
  <sheets>
    <sheet name="Update Forecast Template-2024" sheetId="22" state="hidden" r:id="rId1"/>
    <sheet name="Revised Forecast Template-24" sheetId="38" state="hidden" r:id="rId2"/>
    <sheet name="Annex-A_BoQ_2024" sheetId="41" r:id="rId3"/>
    <sheet name="Annex-B_DAR Number" sheetId="43" r:id="rId4"/>
  </sheets>
  <definedNames>
    <definedName name="_xlnm._FilterDatabase" localSheetId="2" hidden="1">'Annex-A_BoQ_2024'!#REF!</definedName>
    <definedName name="_xlnm._FilterDatabase" localSheetId="3" hidden="1">'Annex-B_DAR Number'!#REF!</definedName>
    <definedName name="_xlnm._FilterDatabase" localSheetId="1" hidden="1">'Revised Forecast Template-24'!$O$1:$O$260</definedName>
    <definedName name="_xlnm._FilterDatabase" localSheetId="0" hidden="1">'Update Forecast Template-2024'!$A$5:$M$251</definedName>
    <definedName name="_xlnm.Print_Titles" localSheetId="2">'Annex-A_BoQ_2024'!$4:$4</definedName>
    <definedName name="_xlnm.Print_Titles" localSheetId="3">'Annex-B_DAR Number'!$4:$4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5" i="41" l="1"/>
  <c r="J254" i="38" l="1"/>
  <c r="J253" i="38" l="1"/>
  <c r="J252" i="38"/>
  <c r="J154" i="38" l="1"/>
  <c r="G154" i="38"/>
  <c r="J10" i="38" l="1"/>
  <c r="J7" i="38"/>
  <c r="J64" i="38" l="1"/>
  <c r="J256" i="38" l="1"/>
  <c r="J255" i="38"/>
  <c r="J127" i="38"/>
  <c r="J84" i="38"/>
  <c r="G84" i="38"/>
  <c r="J83" i="38"/>
  <c r="G83" i="38"/>
  <c r="J31" i="38"/>
  <c r="G31" i="38"/>
  <c r="J251" i="38"/>
  <c r="G251" i="38"/>
  <c r="J250" i="38"/>
  <c r="G250" i="38"/>
  <c r="J249" i="38"/>
  <c r="J126" i="38"/>
  <c r="G126" i="38"/>
  <c r="J128" i="38"/>
  <c r="H226" i="38" l="1"/>
  <c r="H225" i="38"/>
  <c r="H208" i="38"/>
  <c r="J36" i="38" l="1"/>
  <c r="J175" i="38" l="1"/>
  <c r="J177" i="38"/>
  <c r="J178" i="38"/>
  <c r="J179" i="38"/>
  <c r="J180" i="38"/>
  <c r="J181" i="38"/>
  <c r="J182" i="38"/>
  <c r="J185" i="38"/>
  <c r="J187" i="38"/>
  <c r="J188" i="38"/>
  <c r="J189" i="38"/>
  <c r="J190" i="38"/>
  <c r="J191" i="38"/>
  <c r="J193" i="38"/>
  <c r="H194" i="38"/>
  <c r="J195" i="38"/>
  <c r="H199" i="38"/>
  <c r="J199" i="38" s="1"/>
  <c r="J201" i="38"/>
  <c r="H203" i="38"/>
  <c r="J203" i="38" s="1"/>
  <c r="J204" i="38"/>
  <c r="J207" i="38"/>
  <c r="J209" i="38"/>
  <c r="J211" i="38"/>
  <c r="J212" i="38"/>
  <c r="J213" i="38"/>
  <c r="J214" i="38"/>
  <c r="J215" i="38"/>
  <c r="J216" i="38"/>
  <c r="J217" i="38"/>
  <c r="J219" i="38"/>
  <c r="J220" i="38"/>
  <c r="J221" i="38"/>
  <c r="H222" i="38"/>
  <c r="J222" i="38" s="1"/>
  <c r="J223" i="38"/>
  <c r="J225" i="38"/>
  <c r="H227" i="38"/>
  <c r="J227" i="38" s="1"/>
  <c r="H228" i="38"/>
  <c r="J228" i="38" s="1"/>
  <c r="J230" i="38"/>
  <c r="J231" i="38"/>
  <c r="J171" i="38"/>
  <c r="J152" i="38"/>
  <c r="J153" i="38"/>
  <c r="J155" i="38"/>
  <c r="J156" i="38"/>
  <c r="J157" i="38"/>
  <c r="J159" i="38"/>
  <c r="J161" i="38"/>
  <c r="J162" i="38"/>
  <c r="J165" i="38"/>
  <c r="H166" i="38"/>
  <c r="J166" i="38" s="1"/>
  <c r="H150" i="38"/>
  <c r="J150" i="38" s="1"/>
  <c r="J147" i="38"/>
  <c r="J139" i="38"/>
  <c r="J140" i="38"/>
  <c r="J141" i="38"/>
  <c r="J143" i="38"/>
  <c r="J138" i="38"/>
  <c r="J135" i="38"/>
  <c r="J132" i="38"/>
  <c r="J133" i="38"/>
  <c r="J134" i="38"/>
  <c r="J131" i="38"/>
  <c r="J136" i="38" s="1"/>
  <c r="H117" i="38"/>
  <c r="J117" i="38" s="1"/>
  <c r="H118" i="38"/>
  <c r="J118" i="38" s="1"/>
  <c r="H119" i="38"/>
  <c r="J119" i="38" s="1"/>
  <c r="H120" i="38"/>
  <c r="J120" i="38" s="1"/>
  <c r="H121" i="38"/>
  <c r="J121" i="38" s="1"/>
  <c r="H122" i="38"/>
  <c r="J122" i="38" s="1"/>
  <c r="J123" i="38"/>
  <c r="J124" i="38"/>
  <c r="J125" i="38"/>
  <c r="J89" i="38"/>
  <c r="H90" i="38"/>
  <c r="J92" i="38"/>
  <c r="J94" i="38"/>
  <c r="J95" i="38"/>
  <c r="J96" i="38"/>
  <c r="J97" i="38"/>
  <c r="J99" i="38"/>
  <c r="J100" i="38"/>
  <c r="H101" i="38"/>
  <c r="J101" i="38" s="1"/>
  <c r="J102" i="38"/>
  <c r="J103" i="38"/>
  <c r="H104" i="38"/>
  <c r="J104" i="38" s="1"/>
  <c r="J107" i="38"/>
  <c r="J110" i="38"/>
  <c r="J111" i="38"/>
  <c r="J112" i="38"/>
  <c r="J114" i="38"/>
  <c r="H115" i="38"/>
  <c r="J115" i="38" s="1"/>
  <c r="J88" i="38"/>
  <c r="J68" i="38"/>
  <c r="H69" i="38"/>
  <c r="J69" i="38" s="1"/>
  <c r="J70" i="38"/>
  <c r="J71" i="38"/>
  <c r="J72" i="38"/>
  <c r="J73" i="38"/>
  <c r="J76" i="38"/>
  <c r="J77" i="38"/>
  <c r="J78" i="38"/>
  <c r="J80" i="38"/>
  <c r="J81" i="38"/>
  <c r="J85" i="38"/>
  <c r="J55" i="38"/>
  <c r="J56" i="38"/>
  <c r="J57" i="38"/>
  <c r="J59" i="38"/>
  <c r="J60" i="38"/>
  <c r="J61" i="38"/>
  <c r="J62" i="38"/>
  <c r="J54" i="38"/>
  <c r="J48" i="38"/>
  <c r="J50" i="38"/>
  <c r="J51" i="38"/>
  <c r="H47" i="38"/>
  <c r="J47" i="38" s="1"/>
  <c r="J43" i="38"/>
  <c r="J44" i="38"/>
  <c r="H42" i="38"/>
  <c r="J42" i="38" s="1"/>
  <c r="J45" i="38" s="1"/>
  <c r="J39" i="38"/>
  <c r="J40" i="38" s="1"/>
  <c r="J35" i="38"/>
  <c r="J37" i="38" s="1"/>
  <c r="J8" i="38"/>
  <c r="J9" i="38"/>
  <c r="J11" i="38"/>
  <c r="J12" i="38"/>
  <c r="J13" i="38"/>
  <c r="J14" i="38"/>
  <c r="J15" i="38"/>
  <c r="J16" i="38"/>
  <c r="J17" i="38"/>
  <c r="J18" i="38"/>
  <c r="J19" i="38"/>
  <c r="J20" i="38"/>
  <c r="J21" i="38"/>
  <c r="J22" i="38"/>
  <c r="J23" i="38"/>
  <c r="J24" i="38"/>
  <c r="J25" i="38"/>
  <c r="J26" i="38"/>
  <c r="J27" i="38"/>
  <c r="J28" i="38"/>
  <c r="J29" i="38"/>
  <c r="J30" i="38"/>
  <c r="J32" i="38"/>
  <c r="J248" i="38"/>
  <c r="G248" i="38"/>
  <c r="J247" i="38"/>
  <c r="G247" i="38"/>
  <c r="J246" i="38"/>
  <c r="G246" i="38"/>
  <c r="J245" i="38"/>
  <c r="J244" i="38"/>
  <c r="J243" i="38"/>
  <c r="J242" i="38"/>
  <c r="J241" i="38"/>
  <c r="J240" i="38"/>
  <c r="J239" i="38"/>
  <c r="J238" i="38"/>
  <c r="J237" i="38"/>
  <c r="J236" i="38"/>
  <c r="J235" i="38"/>
  <c r="J234" i="38"/>
  <c r="J233" i="38"/>
  <c r="J232" i="38"/>
  <c r="J229" i="38"/>
  <c r="J226" i="38"/>
  <c r="J224" i="38"/>
  <c r="J218" i="38"/>
  <c r="J210" i="38"/>
  <c r="J208" i="38"/>
  <c r="J206" i="38"/>
  <c r="J205" i="38"/>
  <c r="J202" i="38"/>
  <c r="J200" i="38"/>
  <c r="J198" i="38"/>
  <c r="J197" i="38"/>
  <c r="J196" i="38"/>
  <c r="J194" i="38"/>
  <c r="J192" i="38"/>
  <c r="J186" i="38"/>
  <c r="J184" i="38"/>
  <c r="J183" i="38"/>
  <c r="J176" i="38"/>
  <c r="J174" i="38"/>
  <c r="J173" i="38"/>
  <c r="J172" i="38"/>
  <c r="G169" i="38"/>
  <c r="J168" i="38"/>
  <c r="J167" i="38"/>
  <c r="J164" i="38"/>
  <c r="J163" i="38"/>
  <c r="J160" i="38"/>
  <c r="J158" i="38"/>
  <c r="J151" i="38"/>
  <c r="G147" i="38"/>
  <c r="G148" i="38" s="1"/>
  <c r="J146" i="38"/>
  <c r="J145" i="38"/>
  <c r="J144" i="38"/>
  <c r="J142" i="38"/>
  <c r="G135" i="38"/>
  <c r="G134" i="38"/>
  <c r="G133" i="38"/>
  <c r="G132" i="38"/>
  <c r="G131" i="38"/>
  <c r="G125" i="38"/>
  <c r="J116" i="38"/>
  <c r="J113" i="38"/>
  <c r="J109" i="38"/>
  <c r="J108" i="38"/>
  <c r="J106" i="38"/>
  <c r="J105" i="38"/>
  <c r="J98" i="38"/>
  <c r="J93" i="38"/>
  <c r="J91" i="38"/>
  <c r="J90" i="38"/>
  <c r="J82" i="38"/>
  <c r="J79" i="38"/>
  <c r="J75" i="38"/>
  <c r="J74" i="38"/>
  <c r="J67" i="38"/>
  <c r="J63" i="38"/>
  <c r="J58" i="38"/>
  <c r="G58" i="38"/>
  <c r="G65" i="38" s="1"/>
  <c r="G51" i="38"/>
  <c r="G50" i="38"/>
  <c r="J49" i="38"/>
  <c r="G49" i="38"/>
  <c r="G48" i="38"/>
  <c r="G47" i="38"/>
  <c r="G44" i="38"/>
  <c r="G43" i="38"/>
  <c r="G42" i="38"/>
  <c r="G39" i="38"/>
  <c r="G40" i="38" s="1"/>
  <c r="G35" i="38"/>
  <c r="G37" i="38" s="1"/>
  <c r="G30" i="38"/>
  <c r="J86" i="38" l="1"/>
  <c r="J169" i="38"/>
  <c r="J148" i="38"/>
  <c r="J129" i="38"/>
  <c r="J257" i="38"/>
  <c r="J33" i="38"/>
  <c r="J52" i="38"/>
  <c r="J65" i="38"/>
  <c r="G86" i="38"/>
  <c r="G45" i="38"/>
  <c r="G129" i="38"/>
  <c r="G33" i="38"/>
  <c r="G52" i="38"/>
  <c r="G136" i="38"/>
  <c r="H171" i="22"/>
  <c r="H172" i="22"/>
  <c r="H173" i="22"/>
  <c r="H174" i="22"/>
  <c r="H175" i="22"/>
  <c r="H176" i="22"/>
  <c r="H177" i="22"/>
  <c r="H178" i="22"/>
  <c r="H179" i="22"/>
  <c r="H180" i="22"/>
  <c r="H181" i="22"/>
  <c r="H182" i="22"/>
  <c r="H183" i="22"/>
  <c r="H184" i="22"/>
  <c r="H185" i="22"/>
  <c r="H186" i="22"/>
  <c r="H187" i="22"/>
  <c r="H188" i="22"/>
  <c r="H189" i="22"/>
  <c r="H190" i="22"/>
  <c r="H191" i="22"/>
  <c r="H192" i="22"/>
  <c r="H193" i="22"/>
  <c r="H194" i="22"/>
  <c r="H195" i="22"/>
  <c r="H196" i="22"/>
  <c r="H197" i="22"/>
  <c r="H198" i="22"/>
  <c r="H199" i="22"/>
  <c r="H200" i="22"/>
  <c r="H201" i="22"/>
  <c r="H202" i="22"/>
  <c r="H203" i="22"/>
  <c r="H204" i="22"/>
  <c r="H205" i="22"/>
  <c r="H206" i="22"/>
  <c r="H207" i="22"/>
  <c r="H208" i="22"/>
  <c r="H209" i="22"/>
  <c r="H210" i="22"/>
  <c r="H211" i="22"/>
  <c r="H212" i="22"/>
  <c r="H213" i="22"/>
  <c r="H214" i="22"/>
  <c r="H215" i="22"/>
  <c r="H216" i="22"/>
  <c r="H217" i="22"/>
  <c r="H218" i="22"/>
  <c r="H219" i="22"/>
  <c r="H220" i="22"/>
  <c r="H221" i="22"/>
  <c r="H222" i="22"/>
  <c r="H223" i="22"/>
  <c r="H224" i="22"/>
  <c r="H225" i="22"/>
  <c r="H226" i="22"/>
  <c r="H227" i="22"/>
  <c r="H228" i="22"/>
  <c r="H229" i="22"/>
  <c r="H230" i="22"/>
  <c r="H231" i="22"/>
  <c r="H170" i="22"/>
  <c r="H151" i="22"/>
  <c r="H152" i="22"/>
  <c r="H153" i="22"/>
  <c r="H154" i="22"/>
  <c r="H155" i="22"/>
  <c r="H156" i="22"/>
  <c r="H157" i="22"/>
  <c r="H158" i="22"/>
  <c r="H159" i="22"/>
  <c r="H160" i="22"/>
  <c r="H161" i="22"/>
  <c r="H162" i="22"/>
  <c r="H163" i="22"/>
  <c r="H164" i="22"/>
  <c r="H165" i="22"/>
  <c r="H150" i="22"/>
  <c r="H139" i="22"/>
  <c r="H140" i="22"/>
  <c r="H141" i="22"/>
  <c r="H142" i="22"/>
  <c r="H143" i="22"/>
  <c r="H144" i="22"/>
  <c r="H147" i="22"/>
  <c r="H138" i="22"/>
  <c r="H132" i="22"/>
  <c r="H133" i="22"/>
  <c r="H135" i="22"/>
  <c r="H131" i="22"/>
  <c r="H90" i="22"/>
  <c r="H91" i="22"/>
  <c r="H92" i="22"/>
  <c r="H93" i="22"/>
  <c r="H94" i="22"/>
  <c r="H95" i="22"/>
  <c r="H96" i="22"/>
  <c r="H97" i="22"/>
  <c r="H98" i="22"/>
  <c r="H99" i="22"/>
  <c r="H100" i="22"/>
  <c r="H101" i="22"/>
  <c r="H103" i="22"/>
  <c r="H104" i="22"/>
  <c r="H105" i="22"/>
  <c r="H106" i="22"/>
  <c r="H107" i="22"/>
  <c r="H108" i="22"/>
  <c r="H109" i="22"/>
  <c r="H110" i="22"/>
  <c r="H111" i="22"/>
  <c r="H112" i="22"/>
  <c r="H113" i="22"/>
  <c r="H114" i="22"/>
  <c r="H115" i="22"/>
  <c r="H116" i="22"/>
  <c r="H117" i="22"/>
  <c r="H118" i="22"/>
  <c r="H127" i="22"/>
  <c r="H128" i="22"/>
  <c r="H89" i="22"/>
  <c r="H70" i="22"/>
  <c r="H71" i="22"/>
  <c r="H72" i="22"/>
  <c r="H73" i="22"/>
  <c r="H74" i="22"/>
  <c r="H76" i="22"/>
  <c r="H77" i="22"/>
  <c r="H78" i="22"/>
  <c r="H79" i="22"/>
  <c r="H80" i="22"/>
  <c r="H81" i="22"/>
  <c r="H82" i="22"/>
  <c r="H83" i="22"/>
  <c r="H85" i="22"/>
  <c r="H86" i="22"/>
  <c r="H69" i="22"/>
  <c r="H58" i="22"/>
  <c r="H59" i="22"/>
  <c r="H60" i="22"/>
  <c r="H62" i="22"/>
  <c r="H63" i="22"/>
  <c r="H64" i="22"/>
  <c r="H65" i="22"/>
  <c r="H66" i="22"/>
  <c r="H57" i="22"/>
  <c r="H51" i="22"/>
  <c r="H52" i="22"/>
  <c r="H53" i="22"/>
  <c r="H54" i="22"/>
  <c r="H50" i="22"/>
  <c r="H46" i="22"/>
  <c r="H47" i="22"/>
  <c r="H45" i="22"/>
  <c r="H42" i="22"/>
  <c r="H39" i="22"/>
  <c r="J258" i="38" l="1"/>
  <c r="J259" i="38" s="1"/>
  <c r="G168" i="22"/>
  <c r="J171" i="22" l="1"/>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8" i="22"/>
  <c r="J199" i="22"/>
  <c r="J200" i="22"/>
  <c r="J201" i="22"/>
  <c r="J202" i="22"/>
  <c r="J203" i="22"/>
  <c r="J204" i="22"/>
  <c r="J205" i="22"/>
  <c r="J206" i="22"/>
  <c r="J207" i="22"/>
  <c r="J208" i="22"/>
  <c r="J209" i="22"/>
  <c r="J210" i="22"/>
  <c r="J211" i="22"/>
  <c r="J212" i="22"/>
  <c r="J213" i="22"/>
  <c r="J214" i="22"/>
  <c r="J215" i="22"/>
  <c r="J216" i="22"/>
  <c r="J217" i="22"/>
  <c r="J218" i="22"/>
  <c r="J219" i="22"/>
  <c r="J220" i="22"/>
  <c r="J221" i="22"/>
  <c r="J222" i="22"/>
  <c r="J223" i="22"/>
  <c r="J224" i="22"/>
  <c r="J225" i="22"/>
  <c r="J226" i="22"/>
  <c r="J227" i="22"/>
  <c r="J228" i="22"/>
  <c r="J229" i="22"/>
  <c r="J230" i="22"/>
  <c r="J231" i="22"/>
  <c r="J232" i="22"/>
  <c r="J233" i="22"/>
  <c r="J234" i="22"/>
  <c r="J235" i="22"/>
  <c r="J236" i="22"/>
  <c r="J237" i="22"/>
  <c r="J238" i="22"/>
  <c r="J239" i="22"/>
  <c r="J240" i="22"/>
  <c r="J241" i="22"/>
  <c r="J242" i="22"/>
  <c r="J243" i="22"/>
  <c r="J244" i="22"/>
  <c r="J245" i="22"/>
  <c r="J246" i="22"/>
  <c r="J247" i="22"/>
  <c r="J170" i="22"/>
  <c r="J151" i="22"/>
  <c r="J152" i="22"/>
  <c r="J153" i="22"/>
  <c r="J154" i="22"/>
  <c r="J155" i="22"/>
  <c r="J156" i="22"/>
  <c r="J157" i="22"/>
  <c r="J158" i="22"/>
  <c r="J159" i="22"/>
  <c r="J160" i="22"/>
  <c r="J161" i="22"/>
  <c r="J162" i="22"/>
  <c r="J163" i="22"/>
  <c r="J164" i="22"/>
  <c r="J165" i="22"/>
  <c r="J166" i="22"/>
  <c r="J167" i="22"/>
  <c r="J150" i="22"/>
  <c r="J139" i="22"/>
  <c r="J140" i="22"/>
  <c r="J141" i="22"/>
  <c r="J142" i="22"/>
  <c r="J143" i="22"/>
  <c r="J144" i="22"/>
  <c r="J145" i="22"/>
  <c r="J146" i="22"/>
  <c r="J147" i="22"/>
  <c r="J138" i="22"/>
  <c r="J132" i="22"/>
  <c r="J133" i="22"/>
  <c r="J134" i="22"/>
  <c r="J135" i="22"/>
  <c r="J131"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89" i="22"/>
  <c r="J70" i="22"/>
  <c r="J71" i="22"/>
  <c r="J72" i="22"/>
  <c r="J73" i="22"/>
  <c r="J74" i="22"/>
  <c r="J75" i="22"/>
  <c r="J76" i="22"/>
  <c r="J77" i="22"/>
  <c r="J78" i="22"/>
  <c r="J79" i="22"/>
  <c r="J80" i="22"/>
  <c r="J81" i="22"/>
  <c r="J82" i="22"/>
  <c r="J83" i="22"/>
  <c r="J84" i="22"/>
  <c r="J85" i="22"/>
  <c r="J86" i="22"/>
  <c r="J69" i="22"/>
  <c r="J58" i="22"/>
  <c r="J59" i="22"/>
  <c r="J60" i="22"/>
  <c r="J61" i="22"/>
  <c r="J62" i="22"/>
  <c r="J63" i="22"/>
  <c r="J64" i="22"/>
  <c r="J65" i="22"/>
  <c r="J66" i="22"/>
  <c r="J57" i="22"/>
  <c r="J51" i="22"/>
  <c r="J52" i="22"/>
  <c r="J53" i="22"/>
  <c r="J54" i="22"/>
  <c r="J50" i="22"/>
  <c r="J46" i="22"/>
  <c r="J47" i="22"/>
  <c r="J45" i="22"/>
  <c r="J42" i="22"/>
  <c r="J43" i="22" s="1"/>
  <c r="J39" i="22"/>
  <c r="J40" i="22" s="1"/>
  <c r="J35" i="22"/>
  <c r="J36" i="22"/>
  <c r="J34" i="22"/>
  <c r="J8" i="22"/>
  <c r="J9" i="22"/>
  <c r="J10" i="22"/>
  <c r="J11" i="22"/>
  <c r="J12" i="22"/>
  <c r="J13" i="22"/>
  <c r="J14" i="22"/>
  <c r="J15" i="22"/>
  <c r="J16" i="22"/>
  <c r="J17" i="22"/>
  <c r="J18" i="22"/>
  <c r="J19" i="22"/>
  <c r="J20" i="22"/>
  <c r="J21" i="22"/>
  <c r="J22" i="22"/>
  <c r="J23" i="22"/>
  <c r="J24" i="22"/>
  <c r="J25" i="22"/>
  <c r="J26" i="22"/>
  <c r="J27" i="22"/>
  <c r="J28" i="22"/>
  <c r="J29" i="22"/>
  <c r="J30" i="22"/>
  <c r="J31" i="22"/>
  <c r="J7" i="22"/>
  <c r="G247" i="22"/>
  <c r="G246" i="22"/>
  <c r="G245" i="22"/>
  <c r="G147" i="22"/>
  <c r="G148" i="22" s="1"/>
  <c r="G135" i="22"/>
  <c r="G134" i="22"/>
  <c r="G133" i="22"/>
  <c r="G132" i="22"/>
  <c r="G131" i="22"/>
  <c r="G128" i="22"/>
  <c r="G127" i="22"/>
  <c r="G129" i="22" s="1"/>
  <c r="G86" i="22"/>
  <c r="G85" i="22"/>
  <c r="G87" i="22" s="1"/>
  <c r="G61" i="22"/>
  <c r="G67" i="22" s="1"/>
  <c r="G54" i="22"/>
  <c r="G53" i="22"/>
  <c r="G52" i="22"/>
  <c r="G51" i="22"/>
  <c r="G50" i="22"/>
  <c r="G47" i="22"/>
  <c r="G46" i="22"/>
  <c r="G45" i="22"/>
  <c r="G42" i="22"/>
  <c r="G43" i="22" s="1"/>
  <c r="G39" i="22"/>
  <c r="G40" i="22" s="1"/>
  <c r="G36" i="22"/>
  <c r="G35" i="22"/>
  <c r="G34" i="22"/>
  <c r="G37" i="22" s="1"/>
  <c r="G31" i="22"/>
  <c r="G30" i="22"/>
  <c r="G32" i="22" s="1"/>
  <c r="G48" i="22" l="1"/>
  <c r="G55" i="22"/>
  <c r="G248" i="22"/>
  <c r="G136" i="22"/>
  <c r="J129" i="22"/>
  <c r="J136" i="22"/>
  <c r="J168" i="22"/>
  <c r="J32" i="22"/>
  <c r="J87" i="22"/>
  <c r="J37" i="22"/>
  <c r="J55" i="22"/>
  <c r="J67" i="22"/>
  <c r="J248" i="22"/>
  <c r="J48" i="22"/>
  <c r="J148" i="22"/>
  <c r="G250" i="22" l="1"/>
  <c r="G251" i="22" s="1"/>
  <c r="J249" i="22"/>
  <c r="J250" i="22" s="1"/>
</calcChain>
</file>

<file path=xl/sharedStrings.xml><?xml version="1.0" encoding="utf-8"?>
<sst xmlns="http://schemas.openxmlformats.org/spreadsheetml/2006/main" count="3631" uniqueCount="572">
  <si>
    <t>Item No.</t>
  </si>
  <si>
    <t>Item Description</t>
  </si>
  <si>
    <t>UoM</t>
  </si>
  <si>
    <t>IM-00001</t>
  </si>
  <si>
    <t>AlOH+MgOH+Simethicone Susp. (200+400+30mg/5ml),200 ml/btl</t>
  </si>
  <si>
    <t>BTL</t>
  </si>
  <si>
    <t>PKT</t>
  </si>
  <si>
    <t>IM-00008</t>
  </si>
  <si>
    <t>Chloramphenicol Eye Drop, 0.5% 10ml / btl.</t>
  </si>
  <si>
    <t>IM-00009</t>
  </si>
  <si>
    <t xml:space="preserve">Adrenaline Inj. 1 mg/1ml Amp. </t>
  </si>
  <si>
    <t>VIAL</t>
  </si>
  <si>
    <t>IM-00011</t>
  </si>
  <si>
    <t xml:space="preserve">Ampicillin Inj. 500 mg/vial </t>
  </si>
  <si>
    <t>IM-00012</t>
  </si>
  <si>
    <t>Calcium Gluconate Inj. 500 mg/amp 5ml/Amp.</t>
  </si>
  <si>
    <t>IM-00013</t>
  </si>
  <si>
    <t xml:space="preserve">Ceftriaxone Inj. (I.V), 1 gm/vial </t>
  </si>
  <si>
    <t>IM-00014</t>
  </si>
  <si>
    <t xml:space="preserve">Ceftriaxone Inj. (I.M), 1 gm/vial. </t>
  </si>
  <si>
    <t>IM-00015</t>
  </si>
  <si>
    <t>Ciprofloxacin Ing. IV,200mg. 100ml./btl.</t>
  </si>
  <si>
    <t>IM-00018</t>
  </si>
  <si>
    <t xml:space="preserve">Gentamycin Inj. 80 mg/2 ml Amp. </t>
  </si>
  <si>
    <t>IM-00019</t>
  </si>
  <si>
    <t xml:space="preserve">Frusemide Inj. 20 mg/2ml Amp. </t>
  </si>
  <si>
    <t>AMP</t>
  </si>
  <si>
    <t>IM-00020</t>
  </si>
  <si>
    <t xml:space="preserve">Metronidazole Inj. 500mg/vial, 100ml </t>
  </si>
  <si>
    <t>IM-00027</t>
  </si>
  <si>
    <t>Multivitamin Drop, 15ml/Btl.</t>
  </si>
  <si>
    <t>TUBE</t>
  </si>
  <si>
    <t>IM-00029</t>
  </si>
  <si>
    <t>Betamethasone 0.1%+Neomycin 0.5% Cream 10g/tube</t>
  </si>
  <si>
    <t>IM-00030</t>
  </si>
  <si>
    <t>Clotrimazole1% Cream, 10gm/tube</t>
  </si>
  <si>
    <t>IM-00032</t>
  </si>
  <si>
    <t>Ung. Whitfield, 1 Kg/Btl</t>
  </si>
  <si>
    <t>IM-00033</t>
  </si>
  <si>
    <t>Amoxycillin Syp. 125mg/5ml, 100ml/btl</t>
  </si>
  <si>
    <t>IM-00034</t>
  </si>
  <si>
    <t>Azithromycin Syp. 200mg / 5ml, 15ml btl.</t>
  </si>
  <si>
    <t>IM-00035</t>
  </si>
  <si>
    <t>Metronidazole Susp. 200 mg/5ml.  60 ml btl.</t>
  </si>
  <si>
    <t>IM-00037</t>
  </si>
  <si>
    <t>Chlorpheniramine Maleate Syp.  2mg/5ml 100ml btl.</t>
  </si>
  <si>
    <t>IM-00040</t>
  </si>
  <si>
    <t>Mebendazole Susp. 100mg/5ml 30 ml btl.</t>
  </si>
  <si>
    <t>IM-00041</t>
  </si>
  <si>
    <t>Nystatin Oral Susp. 1 lac unit/ml 30 ml btl.</t>
  </si>
  <si>
    <t>IM-00044</t>
  </si>
  <si>
    <t>Paracetamol Susp. 120mg/5ml 60ml btl.</t>
  </si>
  <si>
    <t>IM-00046</t>
  </si>
  <si>
    <t>Potassium Chloride Syp. 500mg/5ml 100ml btl.</t>
  </si>
  <si>
    <t>IM-00048</t>
  </si>
  <si>
    <t>Flucloxacillin Susp.  125mg/5ml 100ml btl.</t>
  </si>
  <si>
    <t>IM-00075</t>
  </si>
  <si>
    <t xml:space="preserve">Albendazole Tab.  400 mg </t>
  </si>
  <si>
    <t>EACH</t>
  </si>
  <si>
    <t>CAN</t>
  </si>
  <si>
    <t>BAG</t>
  </si>
  <si>
    <t>IM-01401</t>
  </si>
  <si>
    <t>Ciprofloxacin dry susp. 250 mg/5ml, 60ml/btl.</t>
  </si>
  <si>
    <t>IM-01402</t>
  </si>
  <si>
    <t>Levosalbutamol Syp. 1mg/5ml, 60ml/btl</t>
  </si>
  <si>
    <t>IM-01403</t>
  </si>
  <si>
    <t>Permethrine Ointment 5% 25gm/tube</t>
  </si>
  <si>
    <t>IM-01411</t>
  </si>
  <si>
    <t>Neomycin Sulphate+Bacitracin Zinc Oint. 20 gm/tube</t>
  </si>
  <si>
    <t>IM-01439</t>
  </si>
  <si>
    <t>Normal Saline +Dextrose 5% Infusion 500ml/bag</t>
  </si>
  <si>
    <t>IM-01442</t>
  </si>
  <si>
    <t xml:space="preserve">Ceftriaxone inj. I.V. 2g/vial </t>
  </si>
  <si>
    <t>IM-01450</t>
  </si>
  <si>
    <t xml:space="preserve">Fluconazole Cap. 50 mg </t>
  </si>
  <si>
    <t>IM-01453</t>
  </si>
  <si>
    <t xml:space="preserve">Vitamin A Cap. 50000 IU </t>
  </si>
  <si>
    <t>IM-01458</t>
  </si>
  <si>
    <t xml:space="preserve">Amlodipine  5 mg/tab </t>
  </si>
  <si>
    <t>IM-01459</t>
  </si>
  <si>
    <t xml:space="preserve">Clopidogrel bisulphate INN, 75 mg/tab </t>
  </si>
  <si>
    <t>IM-01460</t>
  </si>
  <si>
    <t xml:space="preserve">Pantoprazole Tab.20 mg/tab </t>
  </si>
  <si>
    <t>IM-01463</t>
  </si>
  <si>
    <t xml:space="preserve">Tolperisone Hcl Tab.  50 mg </t>
  </si>
  <si>
    <t>IM-01469</t>
  </si>
  <si>
    <t>Flupenthixol 0.5 mg + Melitracen 10 mg Tab.</t>
  </si>
  <si>
    <t>IM-01476</t>
  </si>
  <si>
    <t xml:space="preserve">Metformin Tab. 850 mg </t>
  </si>
  <si>
    <t>IM-01477</t>
  </si>
  <si>
    <t xml:space="preserve">Naproxen Tab. 250 mg </t>
  </si>
  <si>
    <t>IM-01483</t>
  </si>
  <si>
    <t xml:space="preserve">Riboflavin Tab. 5mg </t>
  </si>
  <si>
    <t>IM-01488</t>
  </si>
  <si>
    <t xml:space="preserve">Vitamin E Cap. 200 IU </t>
  </si>
  <si>
    <t>IM-01489</t>
  </si>
  <si>
    <t>Cephradine susp. 125mg/5ml. 100ml btl.</t>
  </si>
  <si>
    <t>IM-01492</t>
  </si>
  <si>
    <t>Ketotifen Syp. 1mg/5ml 100ml btl.</t>
  </si>
  <si>
    <t>IM-01496</t>
  </si>
  <si>
    <t xml:space="preserve">Salbutamol Inhaler CFC free </t>
  </si>
  <si>
    <t>PHIAL</t>
  </si>
  <si>
    <t>IM-01497</t>
  </si>
  <si>
    <t xml:space="preserve">Vitamin B Complex Syp. 100ml </t>
  </si>
  <si>
    <t>IM-01498</t>
  </si>
  <si>
    <t>Zinc Sulphate Monohydrate Susp. 10mg.100ml btl</t>
  </si>
  <si>
    <t>IM-01502</t>
  </si>
  <si>
    <t xml:space="preserve">Dopamine Inj. 200 mg </t>
  </si>
  <si>
    <t>IM-01503</t>
  </si>
  <si>
    <t>Calamine Lotion, 15 mg 100ml btl</t>
  </si>
  <si>
    <t>IM-01504</t>
  </si>
  <si>
    <t>Clobetasol propionate 0.05% Ointment 10gm tube.</t>
  </si>
  <si>
    <t>IM-01506</t>
  </si>
  <si>
    <t>Lactulose Oral Susp. 100ml btl.</t>
  </si>
  <si>
    <t>IM-01513</t>
  </si>
  <si>
    <t xml:space="preserve">Xylomatazoline Hcl. 0.1% nasal drop,15ml </t>
  </si>
  <si>
    <t>IM-01514</t>
  </si>
  <si>
    <t xml:space="preserve">Xylomatazoline Hcl 0.05% nasal drop,15ml </t>
  </si>
  <si>
    <t>IM-01516</t>
  </si>
  <si>
    <t>1/2 str, Normal saline + 5% Dext. 500ml Bag.</t>
  </si>
  <si>
    <t>IM-01517</t>
  </si>
  <si>
    <t xml:space="preserve">Hydrocortisone 100mg Inj. </t>
  </si>
  <si>
    <t>IM-01518</t>
  </si>
  <si>
    <t xml:space="preserve">Oxytocin Inj. 5 IU /1 ml Amp. </t>
  </si>
  <si>
    <t>IM-01519</t>
  </si>
  <si>
    <t xml:space="preserve">Ascorbic Acid 250 mg Tab. </t>
  </si>
  <si>
    <t>IM-01522</t>
  </si>
  <si>
    <t xml:space="preserve">Losartan Potassium  50 mg Tab. </t>
  </si>
  <si>
    <t>IM-01523</t>
  </si>
  <si>
    <t xml:space="preserve">Levosalbutamol 2 mg Tab. </t>
  </si>
  <si>
    <t>IM-01529</t>
  </si>
  <si>
    <t xml:space="preserve">Dextrose 5% Infusion, 500ml/bag </t>
  </si>
  <si>
    <t>IM-01532</t>
  </si>
  <si>
    <t xml:space="preserve">Clonazepam 0.5 mg Tab. </t>
  </si>
  <si>
    <t>IM-01535</t>
  </si>
  <si>
    <t xml:space="preserve">Cefixime Trihydrate 200 mg Cap. </t>
  </si>
  <si>
    <t>IM-01536</t>
  </si>
  <si>
    <t xml:space="preserve">Atorvastatin 10 mg Tab. </t>
  </si>
  <si>
    <t>IM-01537</t>
  </si>
  <si>
    <t xml:space="preserve">Normal Saline Infusion, 500ml </t>
  </si>
  <si>
    <t>IM-01540</t>
  </si>
  <si>
    <t>Cefixime Trihydrate syp, 100 mg/5ml 50 ml btl.</t>
  </si>
  <si>
    <t>IM-01541</t>
  </si>
  <si>
    <t xml:space="preserve">Acetate/Cholera Saline 1000 ml. </t>
  </si>
  <si>
    <t>IM-01542</t>
  </si>
  <si>
    <t xml:space="preserve">Acetate/Cholera Saline 500ml/bag </t>
  </si>
  <si>
    <t>IM-01543</t>
  </si>
  <si>
    <t>Amoxycillin with Clavulanic acid Susp. 100ml btl.</t>
  </si>
  <si>
    <t>IM-01544</t>
  </si>
  <si>
    <t xml:space="preserve">Dexterose 25% Inj. 25ml amp. </t>
  </si>
  <si>
    <t>IM-01548</t>
  </si>
  <si>
    <t xml:space="preserve">Baby Saline  0.25 % NaCI, 500ml/Bag. </t>
  </si>
  <si>
    <t>IM-01553</t>
  </si>
  <si>
    <t xml:space="preserve">Glucose Saline half litre. </t>
  </si>
  <si>
    <t>IM-01556</t>
  </si>
  <si>
    <t xml:space="preserve">Atropine Inj. 0.06 mg/Amp. </t>
  </si>
  <si>
    <t>IM-01558</t>
  </si>
  <si>
    <t>Losartan Potassium + Hydrochlorothiazide 50mg + 12.5mg Tab.</t>
  </si>
  <si>
    <t>IM-01561</t>
  </si>
  <si>
    <t xml:space="preserve">Zinc 20 mg Dispersible Tab. </t>
  </si>
  <si>
    <t>IM-01562</t>
  </si>
  <si>
    <t xml:space="preserve">Levofloxacin 500 mg Tab. </t>
  </si>
  <si>
    <t>IM-01563</t>
  </si>
  <si>
    <t xml:space="preserve">Megnesium Sulphate Inj. 5 ml/Amp </t>
  </si>
  <si>
    <t>IM-01570</t>
  </si>
  <si>
    <t xml:space="preserve">Nitroglycerine 2.6 mg Tab. </t>
  </si>
  <si>
    <t>IM-01571</t>
  </si>
  <si>
    <t xml:space="preserve">Vitamin B1+B6+B12 Tab. </t>
  </si>
  <si>
    <t>IM-01573</t>
  </si>
  <si>
    <t xml:space="preserve">Lomefloxacin eye drops 3%, 5ml btl. </t>
  </si>
  <si>
    <t>IM-01574</t>
  </si>
  <si>
    <t>Methylsalicylate 300mg +  Menthol 80mg Cream</t>
  </si>
  <si>
    <t>IM-01576</t>
  </si>
  <si>
    <t xml:space="preserve">Vitamin A-Z Tab. </t>
  </si>
  <si>
    <t>IM-01579</t>
  </si>
  <si>
    <t xml:space="preserve">Meropenem Trihydrate Inj. 1gm vial </t>
  </si>
  <si>
    <t>IM-01583</t>
  </si>
  <si>
    <t xml:space="preserve">Granesetrone Hcl INN, 1 mg, 1ml Amp. </t>
  </si>
  <si>
    <t>IM-01584</t>
  </si>
  <si>
    <t xml:space="preserve">Amikacin Inj. 500 mg, 2ml Amp. </t>
  </si>
  <si>
    <t>IM-01585</t>
  </si>
  <si>
    <t xml:space="preserve">Flucloxacillin Cap. 500 mg </t>
  </si>
  <si>
    <t>IM-01593</t>
  </si>
  <si>
    <t xml:space="preserve">Fluconazole Cap.150 mg </t>
  </si>
  <si>
    <t>IM-01595</t>
  </si>
  <si>
    <t xml:space="preserve">Cefixime Trihydrate Cap. 400 mg </t>
  </si>
  <si>
    <t>IM-01597</t>
  </si>
  <si>
    <t xml:space="preserve">Cefuroxime Axetil Cap. 250 mg </t>
  </si>
  <si>
    <t>IM-01602</t>
  </si>
  <si>
    <t>Miconazole base Oral gel 2% w/w, 15gm tube</t>
  </si>
  <si>
    <t>IM-01603</t>
  </si>
  <si>
    <t>Povidone - Iodine 10% soln. 100 ml btl.</t>
  </si>
  <si>
    <t>IM-01604</t>
  </si>
  <si>
    <t>Hand Sanitizer, 250 ml/Bottle Isopropyl Alcohol BP 70% v/v</t>
  </si>
  <si>
    <t>IM-01616</t>
  </si>
  <si>
    <t xml:space="preserve">Paracetamol Suppository 125 mg </t>
  </si>
  <si>
    <t>IM-01619</t>
  </si>
  <si>
    <t xml:space="preserve">Calcium Carbonate + VitaminD Tab. 500 mg </t>
  </si>
  <si>
    <t>IM-01620</t>
  </si>
  <si>
    <t xml:space="preserve">Cetirizine Tab. 10 mg </t>
  </si>
  <si>
    <t>IM-01621</t>
  </si>
  <si>
    <t xml:space="preserve">Paracetamol Suppository, 250 mg </t>
  </si>
  <si>
    <t>IM-01630</t>
  </si>
  <si>
    <t xml:space="preserve">Paracetamol Suppository, 500 mg </t>
  </si>
  <si>
    <t>IM-01631</t>
  </si>
  <si>
    <t xml:space="preserve">Domperidone Tab. 10 mg </t>
  </si>
  <si>
    <t>IM-01644</t>
  </si>
  <si>
    <t xml:space="preserve">Tiemonium Methyl Sulphate Tab. 50 mg </t>
  </si>
  <si>
    <t>IM-01662</t>
  </si>
  <si>
    <t>Salbutamol Respirator Solution 5mg/ml, 20ml/btl</t>
  </si>
  <si>
    <t>IM-01671</t>
  </si>
  <si>
    <t xml:space="preserve">Montelukast Sodium Tab. 10 mg </t>
  </si>
  <si>
    <t>IM-01742</t>
  </si>
  <si>
    <t>Ciprofloxacin E&amp;E drops, 0.3%  5ml/btl</t>
  </si>
  <si>
    <t>IM-01756</t>
  </si>
  <si>
    <t xml:space="preserve">Levofloxacin Inj.  500mg/100ml vial </t>
  </si>
  <si>
    <t>IM-01758</t>
  </si>
  <si>
    <t xml:space="preserve">Mupirocin 2% Oint. 10 gm Tube </t>
  </si>
  <si>
    <t>IM-01760</t>
  </si>
  <si>
    <t xml:space="preserve">Amoxycillin Cap. 500 mg </t>
  </si>
  <si>
    <t>IM-01767</t>
  </si>
  <si>
    <t xml:space="preserve">Hydrocortisone 1% + Miconazole 2% cream </t>
  </si>
  <si>
    <t>IM-01768</t>
  </si>
  <si>
    <t xml:space="preserve">0.9% Nacl, 25 ml/amp </t>
  </si>
  <si>
    <t>IM-01770</t>
  </si>
  <si>
    <t xml:space="preserve">Levothyroxine Sodium Tab, 50 mcg </t>
  </si>
  <si>
    <t>IM-01772</t>
  </si>
  <si>
    <t>Salmeterol 25mcg+Fluticasone 125 mcg 120 dose unit.</t>
  </si>
  <si>
    <t>IM-01773</t>
  </si>
  <si>
    <t>Salmeterol 25mcg+Fluticasone 250 mcg 120 dose unit.</t>
  </si>
  <si>
    <t>IM-01786</t>
  </si>
  <si>
    <t>Potassium Chloride Inj. 150 mg, 2 mEq/mmol</t>
  </si>
  <si>
    <t>IM-01793</t>
  </si>
  <si>
    <t xml:space="preserve">Tiemonium Methyl Sulphate Inj. 5 mg/Amp </t>
  </si>
  <si>
    <t>IM-01824</t>
  </si>
  <si>
    <t xml:space="preserve">Omeprazole Inj. 40mg </t>
  </si>
  <si>
    <t>IM-01833</t>
  </si>
  <si>
    <t>Lignocaine Hcl Jelly,2% 30gm tube</t>
  </si>
  <si>
    <t>IM-01834</t>
  </si>
  <si>
    <t>Ipratropium Bromide Resp.Solution, 250 ug/ml</t>
  </si>
  <si>
    <t>IM-01836</t>
  </si>
  <si>
    <t xml:space="preserve">Tamsulosin Tab. 0.4 mg </t>
  </si>
  <si>
    <t>IM-01837</t>
  </si>
  <si>
    <t xml:space="preserve">Esomeprazole 20mg Tab </t>
  </si>
  <si>
    <t>IM-01838</t>
  </si>
  <si>
    <t xml:space="preserve">Bromazepam Tab, 3mg </t>
  </si>
  <si>
    <t>IM-01839</t>
  </si>
  <si>
    <t xml:space="preserve">Mebevarine Hcl Tab, 135 mg </t>
  </si>
  <si>
    <t>IM-01840</t>
  </si>
  <si>
    <t xml:space="preserve">Metoprolol Tab, 50 mg </t>
  </si>
  <si>
    <t>IM-01842</t>
  </si>
  <si>
    <t xml:space="preserve">Bromhexine Hcl Syrup </t>
  </si>
  <si>
    <t>IM-01872</t>
  </si>
  <si>
    <t xml:space="preserve">Terbinafine Hcl cream, 1 %, 5 gm/Tube </t>
  </si>
  <si>
    <t>IM-01876</t>
  </si>
  <si>
    <t xml:space="preserve">Amikacin Inj. 100 mg </t>
  </si>
  <si>
    <t>IM-01882</t>
  </si>
  <si>
    <t xml:space="preserve">Lidocaine Hcl Inj. 50 ml/ vial </t>
  </si>
  <si>
    <t>IM-01885</t>
  </si>
  <si>
    <t xml:space="preserve">Phenobarbitone Hcl Inj. 200 mg/ml </t>
  </si>
  <si>
    <t>IM-01886</t>
  </si>
  <si>
    <t xml:space="preserve">Phenytoin Inj. 100 mg </t>
  </si>
  <si>
    <t>IM-01889</t>
  </si>
  <si>
    <t xml:space="preserve">Hartmann's Solution 1000 ml/bag </t>
  </si>
  <si>
    <t>IM-01891</t>
  </si>
  <si>
    <t xml:space="preserve">10 % Dextrose Inj. 1000 ml/bag </t>
  </si>
  <si>
    <t>IM-01892</t>
  </si>
  <si>
    <t xml:space="preserve">Normal Saline Infusion, 100ml </t>
  </si>
  <si>
    <t>IM-01894</t>
  </si>
  <si>
    <t xml:space="preserve">Domperidone Susp. 5mg, 60ml </t>
  </si>
  <si>
    <t>IM-01895</t>
  </si>
  <si>
    <t xml:space="preserve">Ferrous Sulphate Syp. 200 mg </t>
  </si>
  <si>
    <t>IM-01897</t>
  </si>
  <si>
    <t xml:space="preserve">Levofloxacin Susp. 125 mg </t>
  </si>
  <si>
    <t>IM-01905</t>
  </si>
  <si>
    <t xml:space="preserve">Fexofenadine Hcl Tab. 180 mg </t>
  </si>
  <si>
    <t>IM-01906</t>
  </si>
  <si>
    <t xml:space="preserve">Glimepiride Tab. 1 mg </t>
  </si>
  <si>
    <t>IM-01911</t>
  </si>
  <si>
    <t xml:space="preserve">Noradrenaline Inj. 4mg/2ml. </t>
  </si>
  <si>
    <t>IM-01914</t>
  </si>
  <si>
    <t xml:space="preserve">Nitrofurantoin Tab. 100 mg </t>
  </si>
  <si>
    <t>IM-01924</t>
  </si>
  <si>
    <t xml:space="preserve">Terbinafine Hcl Tab. 250mg </t>
  </si>
  <si>
    <t>IM-01972</t>
  </si>
  <si>
    <t xml:space="preserve">Ceftazidim Inj. 1gm </t>
  </si>
  <si>
    <t>IM-02513</t>
  </si>
  <si>
    <t xml:space="preserve">Vildagliptin INN 50 mg Tab. </t>
  </si>
  <si>
    <t>IM-02514</t>
  </si>
  <si>
    <t xml:space="preserve">Gliclazide 30 mg (Modified Release) Tab. </t>
  </si>
  <si>
    <t>IM-02517</t>
  </si>
  <si>
    <t xml:space="preserve">Febuxostat 40 mg Tab. </t>
  </si>
  <si>
    <t>IM-02572</t>
  </si>
  <si>
    <t xml:space="preserve">Fusidic Acid Cream, 2%, 15 Gm </t>
  </si>
  <si>
    <t>IM-02577</t>
  </si>
  <si>
    <t>IM-02632</t>
  </si>
  <si>
    <t>Ferrous Fumarate (200mg)+ Folic Acid (400mcg) Tab</t>
  </si>
  <si>
    <t>IM-02633</t>
  </si>
  <si>
    <t xml:space="preserve">Amoxycillin 250mg Cap </t>
  </si>
  <si>
    <t>IM-02634</t>
  </si>
  <si>
    <t xml:space="preserve">Flucloxacillin 250mg Cap </t>
  </si>
  <si>
    <t>IM-02635</t>
  </si>
  <si>
    <t xml:space="preserve">Doxycycline 100mg Cap </t>
  </si>
  <si>
    <t>IM-02636</t>
  </si>
  <si>
    <t xml:space="preserve">Dexamethasone Inj 5mg/amp </t>
  </si>
  <si>
    <t>IM-02637</t>
  </si>
  <si>
    <t xml:space="preserve">Acetyl Salicylic Acid 75mg Tab </t>
  </si>
  <si>
    <t>IM-02638</t>
  </si>
  <si>
    <t xml:space="preserve">Atenolol  50mg Tab </t>
  </si>
  <si>
    <t>IM-02639</t>
  </si>
  <si>
    <t xml:space="preserve">Folic Acid 5mg  Tab
 </t>
  </si>
  <si>
    <t>IM-02641</t>
  </si>
  <si>
    <t xml:space="preserve">Metronidazole 400mg Tab </t>
  </si>
  <si>
    <t>IM-02642</t>
  </si>
  <si>
    <t xml:space="preserve">Chlorpheniramine Maleate 4mg Tab_x000D_
 </t>
  </si>
  <si>
    <t>IM-02643</t>
  </si>
  <si>
    <t xml:space="preserve">Ciprofloxacin 500mg Tab </t>
  </si>
  <si>
    <t>IM-02644</t>
  </si>
  <si>
    <t xml:space="preserve">Loratadine HCI 10mg Tab_x000D_
 </t>
  </si>
  <si>
    <t>IM-02645</t>
  </si>
  <si>
    <t xml:space="preserve">Paracetamol 500 mg Tab
 </t>
  </si>
  <si>
    <t>IM-02646</t>
  </si>
  <si>
    <t xml:space="preserve">Multivitamin+mineral Tab </t>
  </si>
  <si>
    <t>IM-02647</t>
  </si>
  <si>
    <t xml:space="preserve">Azithromycin 500 mg Tab_x000D_
 </t>
  </si>
  <si>
    <t>IM-02648</t>
  </si>
  <si>
    <t xml:space="preserve">Omeprazole 20mg Cap _x000D_
 </t>
  </si>
  <si>
    <t>IM-02649</t>
  </si>
  <si>
    <t xml:space="preserve">Aceclofenac 100mg Tab_x000D_
 </t>
  </si>
  <si>
    <t>IM-02650</t>
  </si>
  <si>
    <t xml:space="preserve">Gliclazid 80 mg Tab
 </t>
  </si>
  <si>
    <t>IM-02651</t>
  </si>
  <si>
    <t xml:space="preserve">Ketotifen Tab 1mg_x000D_
 </t>
  </si>
  <si>
    <t>IM-02652</t>
  </si>
  <si>
    <t>IM-02653</t>
  </si>
  <si>
    <t xml:space="preserve">Amoxicillin 500 mg Injection </t>
  </si>
  <si>
    <t>IM-02664</t>
  </si>
  <si>
    <t xml:space="preserve">Calcium Carbonate Tab. 500 mg </t>
  </si>
  <si>
    <t>IM-02674</t>
  </si>
  <si>
    <t xml:space="preserve">Rosuvastatin 10 mg Tab </t>
  </si>
  <si>
    <t>IM-02675</t>
  </si>
  <si>
    <t xml:space="preserve">Doxophylline 200 mg Tab </t>
  </si>
  <si>
    <t>IM-02676</t>
  </si>
  <si>
    <t xml:space="preserve">Obeticholic Acid 10 mg Tab </t>
  </si>
  <si>
    <t>IM-02677</t>
  </si>
  <si>
    <t xml:space="preserve">Olmesartan Medoxomil 20 mg Tab </t>
  </si>
  <si>
    <t>IM-02678</t>
  </si>
  <si>
    <t xml:space="preserve">Empagliflozin 25 mg Tab </t>
  </si>
  <si>
    <t>IM-02679</t>
  </si>
  <si>
    <t>Amoxicillin500 mg+Clavulanic Acid 125 mg  Tab.</t>
  </si>
  <si>
    <t>IM-02680</t>
  </si>
  <si>
    <t xml:space="preserve">Montelukast 5 mg Tab </t>
  </si>
  <si>
    <t>IM-02681</t>
  </si>
  <si>
    <t xml:space="preserve">Cholecalciferol (Vit. D3) 40000 IU Cap </t>
  </si>
  <si>
    <t>IM-02682</t>
  </si>
  <si>
    <t xml:space="preserve">Pregabalin 50 mg Cap </t>
  </si>
  <si>
    <t>IM-02683</t>
  </si>
  <si>
    <t xml:space="preserve">Ondansetron 8 mg Tab </t>
  </si>
  <si>
    <t>IM-02684</t>
  </si>
  <si>
    <t xml:space="preserve">Carboxymethylcellulose Sodium Eye Drop </t>
  </si>
  <si>
    <t>IM-02685</t>
  </si>
  <si>
    <t>Cefuroxime 500 mg+Clavulanic Acid125 mg Tab.</t>
  </si>
  <si>
    <t>IM-02686</t>
  </si>
  <si>
    <t xml:space="preserve">Fluticasone Furoate nasal Spary 27.5 mcg </t>
  </si>
  <si>
    <t>IM-02687</t>
  </si>
  <si>
    <t>CarbonylIron + Folic Acid + Zinc Cap.  50mg + 500mg +  22.5 mg</t>
  </si>
  <si>
    <t>Zinc Oxide Paste, 25 gm / Tube</t>
  </si>
  <si>
    <t>Povidone lodine 5% Ointment</t>
  </si>
  <si>
    <t xml:space="preserve">Sl No. </t>
  </si>
  <si>
    <t>Safety Stock</t>
  </si>
  <si>
    <t>Consumption forecast for stock items (Drugs)</t>
  </si>
  <si>
    <t>IM-00186</t>
  </si>
  <si>
    <t xml:space="preserve">Solution Administration Set </t>
  </si>
  <si>
    <t>NM-00344</t>
  </si>
  <si>
    <t>NM-00345</t>
  </si>
  <si>
    <t>NM-00435</t>
  </si>
  <si>
    <t>NM-00589</t>
  </si>
  <si>
    <t>NM-04811</t>
  </si>
  <si>
    <t>NM-14033</t>
  </si>
  <si>
    <t>NM-14036</t>
  </si>
  <si>
    <t>NM-14049</t>
  </si>
  <si>
    <t>NM-14054</t>
  </si>
  <si>
    <t>NM-14060</t>
  </si>
  <si>
    <t>NM-14135</t>
  </si>
  <si>
    <t>NM-14709</t>
  </si>
  <si>
    <t>NM-14710</t>
  </si>
  <si>
    <t>NM-14711</t>
  </si>
  <si>
    <t>NM-14712</t>
  </si>
  <si>
    <t>NM-14713</t>
  </si>
  <si>
    <t>NM-14714</t>
  </si>
  <si>
    <t>NM-14715</t>
  </si>
  <si>
    <t>NM-14716</t>
  </si>
  <si>
    <t>NM-14717</t>
  </si>
  <si>
    <t>NM-14718</t>
  </si>
  <si>
    <t>Prednisolone 20mg</t>
  </si>
  <si>
    <t>Spironolactone 25mg</t>
  </si>
  <si>
    <t>Bisacodyl 5mg</t>
  </si>
  <si>
    <t>Nitroglycerine spray 400 mcg</t>
  </si>
  <si>
    <t>Theophylline Sodium Glycinate, 400mg Tab.</t>
  </si>
  <si>
    <t>Maxsulin 30/70 100 IU (Human Insulin)</t>
  </si>
  <si>
    <t>Maxsulin R 100 IU (Human Insulin)</t>
  </si>
  <si>
    <t>Glargine 100 IU Insulin</t>
  </si>
  <si>
    <t>Rivaroxaban 10 mg Tab.</t>
  </si>
  <si>
    <t>Contine 400mg Tab.</t>
  </si>
  <si>
    <t>Amoxycillin with Clavulanic acid 625gm Tab</t>
  </si>
  <si>
    <t>Ondansetron 8mg Tab</t>
  </si>
  <si>
    <t>Dexamethasone Tab., 0.5 mg</t>
  </si>
  <si>
    <t>Albendazole 200mg/5ml susp.</t>
  </si>
  <si>
    <t>Hydrocortisone cream/ointment 1%, 15gm</t>
  </si>
  <si>
    <t>5% Permethrine, 30 grams/tube</t>
  </si>
  <si>
    <t>Inj. Sodium chloride (3%) 500 ml/bag</t>
  </si>
  <si>
    <t>Inj. Tigecycline I.V. 50 mg/vial</t>
  </si>
  <si>
    <t>Inj.Ciprofloxacin I.V.Infusion 200 mg/phial</t>
  </si>
  <si>
    <t>Inj. Enoxaparin Sodium 0.6ml pre-filled Syrings</t>
  </si>
  <si>
    <t>Ceftriaxone 250mg, powder for injection</t>
  </si>
  <si>
    <t>Emistat 8mg/4ml Injection</t>
  </si>
  <si>
    <t>Pheniramine Maleate 15mg/5ml Amp</t>
  </si>
  <si>
    <t>Prednisolone 5mg/5ml Solution</t>
  </si>
  <si>
    <t>Doxofyline 400mg Tab.</t>
  </si>
  <si>
    <t>Frusemide+Spironolactone 20/50 mg Tab.</t>
  </si>
  <si>
    <t>Paracetamol I.V Inf. 10mg/ml, 100ml/ btl</t>
  </si>
  <si>
    <t>IM-02696</t>
  </si>
  <si>
    <t>Lorazepum Inj. 4mg/2ml</t>
  </si>
  <si>
    <t>Dobutamin Inj. 250mg</t>
  </si>
  <si>
    <t>Avg.Cost</t>
  </si>
  <si>
    <t>Remarks</t>
  </si>
  <si>
    <t>Total Value in USD</t>
  </si>
  <si>
    <t>User Department: Central Store Dhaka</t>
  </si>
  <si>
    <t>Project Name: Central Store Dhaka</t>
  </si>
  <si>
    <t>Current Price BDT</t>
  </si>
  <si>
    <t>IM-02697</t>
  </si>
  <si>
    <t>IM-02698</t>
  </si>
  <si>
    <t>IM-02699</t>
  </si>
  <si>
    <t>IM-02700</t>
  </si>
  <si>
    <t>IM-02701</t>
  </si>
  <si>
    <t>IM-02702</t>
  </si>
  <si>
    <t>IM-02703</t>
  </si>
  <si>
    <t>IM-02704</t>
  </si>
  <si>
    <t>IM-02705</t>
  </si>
  <si>
    <t>Ursodeoxycholic Acid 300 mg Tab.</t>
  </si>
  <si>
    <t>Linagliptin 5 mg Tab</t>
  </si>
  <si>
    <t>Bisoprolol 2.5 mg Tab</t>
  </si>
  <si>
    <t>Cilnidipine 10 mg Tab</t>
  </si>
  <si>
    <t>Empagliflozin 10 mg Tab</t>
  </si>
  <si>
    <t>Omega 3 Fatty Acid 1 gm</t>
  </si>
  <si>
    <t>Moxifloxacin 0.5% Eye Drop</t>
  </si>
  <si>
    <t>Olopatadine 0.1% Eye Drop</t>
  </si>
  <si>
    <t>Ferrous Sulphate + Folic Acid Cap 150 mg + 500 mcg</t>
  </si>
  <si>
    <t>Total Value in BDT</t>
  </si>
  <si>
    <t>Awarded Bidder</t>
  </si>
  <si>
    <t>EDCL</t>
  </si>
  <si>
    <t>Opso Saline</t>
  </si>
  <si>
    <t>Orion Infusion</t>
  </si>
  <si>
    <t>Popular Pharma</t>
  </si>
  <si>
    <t>Square Pharma</t>
  </si>
  <si>
    <t>Zenith Pharma</t>
  </si>
  <si>
    <t>Anwar Drug Store</t>
  </si>
  <si>
    <t>Jayson Pharma</t>
  </si>
  <si>
    <t>Opsonin Pharma</t>
  </si>
  <si>
    <t>Incepta Pharma</t>
  </si>
  <si>
    <t>The Acme Lab</t>
  </si>
  <si>
    <t>Beacon Pharma</t>
  </si>
  <si>
    <t>Eskayef Pharma</t>
  </si>
  <si>
    <t>Beximco Pharma</t>
  </si>
  <si>
    <t xml:space="preserve">Aristropharma </t>
  </si>
  <si>
    <t>ZAS Corporation (Siegfried Hameln, Germany)</t>
  </si>
  <si>
    <t>SYRUP &amp; SUSP</t>
  </si>
  <si>
    <t>Insulin Items</t>
  </si>
  <si>
    <t>MSR Hospitals Item</t>
  </si>
  <si>
    <t>ORS Item</t>
  </si>
  <si>
    <t>Suppository Items</t>
  </si>
  <si>
    <t>Spray &amp; Inhaler</t>
  </si>
  <si>
    <t>Infusion &amp; Fluid</t>
  </si>
  <si>
    <t>Cream &amp; Ointment</t>
  </si>
  <si>
    <t>Injections Items</t>
  </si>
  <si>
    <t>Solutions Items</t>
  </si>
  <si>
    <t>Drop Items</t>
  </si>
  <si>
    <t>Capsule Items</t>
  </si>
  <si>
    <t>Tablet Items</t>
  </si>
  <si>
    <t>A</t>
  </si>
  <si>
    <t>Sub Group Value in BDT</t>
  </si>
  <si>
    <t>Total Value in USD for the year 23</t>
  </si>
  <si>
    <t>Stock Consumption  23</t>
  </si>
  <si>
    <t>B</t>
  </si>
  <si>
    <t>C</t>
  </si>
  <si>
    <t>D</t>
  </si>
  <si>
    <t>E</t>
  </si>
  <si>
    <t>F</t>
  </si>
  <si>
    <t>G</t>
  </si>
  <si>
    <t>H</t>
  </si>
  <si>
    <t>I</t>
  </si>
  <si>
    <t>J</t>
  </si>
  <si>
    <t>K</t>
  </si>
  <si>
    <t>L</t>
  </si>
  <si>
    <t>M</t>
  </si>
  <si>
    <t>If 20% increase of Consumption in 24</t>
  </si>
  <si>
    <t>Project Duration: From July 2024 to June 2025</t>
  </si>
  <si>
    <t xml:space="preserve">Fast Moving </t>
  </si>
  <si>
    <t>Acme</t>
  </si>
  <si>
    <t>Orion</t>
  </si>
  <si>
    <t>Incepta</t>
  </si>
  <si>
    <t>Opsonin</t>
  </si>
  <si>
    <t>Acme, Orion</t>
  </si>
  <si>
    <t>Not Quoted</t>
  </si>
  <si>
    <t>Square</t>
  </si>
  <si>
    <t>Current Awarded Bidder</t>
  </si>
  <si>
    <t>Fast Moving Items Recent Offer Price</t>
  </si>
  <si>
    <t>Fast Moving Items Lowest Bidders</t>
  </si>
  <si>
    <t>Wrongly Quoted, Orion</t>
  </si>
  <si>
    <t>IM-00410</t>
  </si>
  <si>
    <t>Sodium Hypochlorite Clorox, Laundry, 4 Ltr/Btl</t>
  </si>
  <si>
    <t>Btl</t>
  </si>
  <si>
    <t>Increase of Consumption in 24</t>
  </si>
  <si>
    <t>3% Sodium Chloride, 500 ml / Bag.</t>
  </si>
  <si>
    <t>NM-15098</t>
  </si>
  <si>
    <t>Tab Baclofen 10 mg</t>
  </si>
  <si>
    <t>NM-15965</t>
  </si>
  <si>
    <t>Butamirate Citrate Syp.</t>
  </si>
  <si>
    <t>NM-15967</t>
  </si>
  <si>
    <t>Cinchocaine Hydrochloride 0.5% +  Esuulin 1%+ Hydrocortisone +  Neomycin Sulphate</t>
  </si>
  <si>
    <t>NM-08325</t>
  </si>
  <si>
    <t>Tab. Acyclovir 400 mg</t>
  </si>
  <si>
    <t xml:space="preserve">Tab Noresthiterone 5mg </t>
  </si>
  <si>
    <t>Tab. Misoprostol 200 Mcg</t>
  </si>
  <si>
    <t>Tab. Alpha Methyl Dopa 250 Mg</t>
  </si>
  <si>
    <t xml:space="preserve">Inj. Vitamin-K ,2 Mg </t>
  </si>
  <si>
    <t>Vial</t>
  </si>
  <si>
    <t>Bag</t>
  </si>
  <si>
    <t>IM-01557</t>
  </si>
  <si>
    <t>Fenofibrate 200 mg Cap.</t>
  </si>
  <si>
    <t>Aristro Pharma</t>
  </si>
  <si>
    <t>Anwar Drug</t>
  </si>
  <si>
    <t>Tablet CarbonylIron+Folic Acia+Zinc</t>
  </si>
  <si>
    <t>Simethicone drop, 15ml</t>
  </si>
  <si>
    <r>
      <t>Ambroxol Hydrochloride</t>
    </r>
    <r>
      <rPr>
        <sz val="11"/>
        <color theme="1"/>
        <rFont val="Calibri"/>
        <family val="2"/>
      </rPr>
      <t xml:space="preserve"> Drop</t>
    </r>
    <r>
      <rPr>
        <sz val="11"/>
        <color rgb="FF000000"/>
        <rFont val="Calibri"/>
        <family val="2"/>
      </rPr>
      <t>, 15ml</t>
    </r>
  </si>
  <si>
    <t>Ambroxol Hydrochloride Drop, 15ml</t>
  </si>
  <si>
    <t>Procurement of Medicines and MSR items following PPR-2008 under Framwork Contract Agreement for 24 Months</t>
  </si>
  <si>
    <t>Non-stock</t>
  </si>
  <si>
    <t>Quantity {Projected  Consumption (units) }</t>
  </si>
  <si>
    <t>Delivery Period Offered as per schedule of Requirement</t>
  </si>
  <si>
    <t>Total Price 
(Col.5 x 6) in BDT</t>
  </si>
  <si>
    <t>Total Amount in BDT ==&gt;</t>
  </si>
  <si>
    <r>
      <t>Note 1:</t>
    </r>
    <r>
      <rPr>
        <i/>
        <sz val="9"/>
        <color indexed="8"/>
        <rFont val="Arial"/>
        <family val="2"/>
      </rPr>
      <t xml:space="preserve">  </t>
    </r>
    <r>
      <rPr>
        <sz val="9"/>
        <color indexed="8"/>
        <rFont val="Arial"/>
        <family val="2"/>
      </rPr>
      <t xml:space="preserve">All unit rates and prices quoted by the Tenderers against each basic item or activity shall include the Tenderer’s profit, overheads, VAT and all other charges including corresponding incidental service charges and premiums for banking and insurances, as applicable </t>
    </r>
    <r>
      <rPr>
        <i/>
        <sz val="9"/>
        <color indexed="8"/>
        <rFont val="Arial"/>
        <family val="2"/>
      </rPr>
      <t>and,shall be the delivered price in final destination or at point of delivery</t>
    </r>
    <r>
      <rPr>
        <sz val="9"/>
        <color indexed="8"/>
        <rFont val="Arial"/>
        <family val="2"/>
      </rPr>
      <t xml:space="preserve"> and,  thus forth the total Tender Price quoted by the Tenderers </t>
    </r>
  </si>
  <si>
    <r>
      <t>Note 2</t>
    </r>
    <r>
      <rPr>
        <i/>
        <sz val="9"/>
        <color indexed="8"/>
        <rFont val="Arial"/>
        <family val="2"/>
      </rPr>
      <t>: Tenderer will complete these columns as appropriate following the details specified in Section 6: Schedule of Requirements</t>
    </r>
  </si>
  <si>
    <r>
      <t>Note 3</t>
    </r>
    <r>
      <rPr>
        <i/>
        <sz val="9"/>
        <color indexed="8"/>
        <rFont val="Arial"/>
        <family val="2"/>
      </rPr>
      <t>: Standard delivery lead time is 07 (seven) days from the date of receiving of order</t>
    </r>
  </si>
  <si>
    <t>Signature:</t>
  </si>
  <si>
    <t>[insert signature of authorised representative of the Tenderer]</t>
  </si>
  <si>
    <t>Name:</t>
  </si>
  <si>
    <t>[insert full name of signatory with National ID]</t>
  </si>
  <si>
    <t>In the capacity of:</t>
  </si>
  <si>
    <t>[insert designation of signatory]</t>
  </si>
  <si>
    <t>Duly authorised to sign the Tender for and on behalf of the Tenderer</t>
  </si>
  <si>
    <t>Point of Delivery as per Schedule of Requirement (Note12</t>
  </si>
  <si>
    <t>icddr,b Part</t>
  </si>
  <si>
    <t>Brand Name</t>
  </si>
  <si>
    <t>DAR Number</t>
  </si>
  <si>
    <t>DAR Validity</t>
  </si>
  <si>
    <t>Strength</t>
  </si>
  <si>
    <t>Pack Size</t>
  </si>
  <si>
    <t>Delivery Lead-time</t>
  </si>
  <si>
    <t>To be filled by the tenderer(s)</t>
  </si>
  <si>
    <t xml:space="preserve">Omeprazole 20mg Cap </t>
  </si>
  <si>
    <t>Annexure-B</t>
  </si>
  <si>
    <t>Annexure-A</t>
  </si>
  <si>
    <t>*</t>
  </si>
  <si>
    <t>Total quoted items: _____________ each.</t>
  </si>
  <si>
    <t>N.B:</t>
  </si>
  <si>
    <t>The tenderer shall submit the soft copy of the offered medicine via tenderquery@icddrb.org in a password-protected Excel file, adhering strictly to the specified format without any alterations.</t>
  </si>
  <si>
    <t>Unit price in BDT 
(in Word)</t>
  </si>
  <si>
    <t xml:space="preserve">Unit price in BDT (Note1)
In figure
</t>
  </si>
  <si>
    <t>Do you export this medecine? If yes, please mention country name</t>
  </si>
  <si>
    <t>Shelf Life
(icdr,b require minimum 24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</si>
</sst>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BDT]\ * #,##0.00_);_([$BDT]\ * \(#,##0.00\);_([$BDT]\ * &quot;-&quot;??_);_(@_)"/>
  </numFmts>
  <fonts count="36" x14ac:knownFonts="1">
    <font>
      <sz val="11"/>
      <color theme="1"/>
      <name val="Calibri"/>
      <family val="2"/>
      <scheme val="minor"/>
    </font>
    <font>
      <sz val="11"/>
      <color theme="1"/>
      <name val="Tahoma"/>
      <family val="2"/>
    </font>
    <font>
      <sz val="11"/>
      <name val="Tahoma"/>
      <family val="2"/>
    </font>
    <font>
      <sz val="11"/>
      <color theme="1"/>
      <name val="Calibri"/>
      <family val="2"/>
      <scheme val="minor"/>
    </font>
    <font>
      <b/>
      <sz val="14"/>
      <name val="Tahoma"/>
      <family val="2"/>
    </font>
    <font>
      <b/>
      <sz val="14"/>
      <color rgb="FFFF0000"/>
      <name val="Tahoma"/>
      <family val="2"/>
    </font>
    <font>
      <b/>
      <sz val="12"/>
      <name val="Tahoma"/>
      <family val="2"/>
    </font>
    <font>
      <b/>
      <sz val="11"/>
      <name val="Tahoma"/>
      <family val="2"/>
    </font>
    <font>
      <sz val="12"/>
      <name val="Tahoma"/>
      <family val="2"/>
    </font>
    <font>
      <sz val="11"/>
      <name val="Tahoma"/>
      <family val="2"/>
    </font>
    <font>
      <b/>
      <sz val="13"/>
      <name val="Tahoma"/>
      <family val="2"/>
    </font>
    <font>
      <b/>
      <sz val="16"/>
      <name val="Tahoma"/>
      <family val="2"/>
    </font>
    <font>
      <sz val="16"/>
      <name val="Tahoma"/>
      <family val="2"/>
    </font>
    <font>
      <b/>
      <sz val="11"/>
      <color theme="1"/>
      <name val="Calibri"/>
      <family val="2"/>
      <scheme val="minor"/>
    </font>
    <font>
      <b/>
      <sz val="12"/>
      <color rgb="FFFF0000"/>
      <name val="Tahoma"/>
      <family val="2"/>
    </font>
    <font>
      <sz val="11"/>
      <color rgb="FF000000"/>
      <name val="Tahoma"/>
      <family val="2"/>
    </font>
    <font>
      <sz val="11"/>
      <color rgb="FF000000"/>
      <name val="Calibri"/>
      <family val="2"/>
    </font>
    <font>
      <sz val="11"/>
      <color rgb="FFFF0000"/>
      <name val="Tahoma"/>
      <family val="2"/>
    </font>
    <font>
      <sz val="11"/>
      <color theme="1"/>
      <name val="Calibri"/>
      <family val="2"/>
    </font>
    <font>
      <sz val="11"/>
      <color theme="1"/>
      <name val="Arial"/>
      <family val="2"/>
    </font>
    <font>
      <b/>
      <sz val="11"/>
      <color theme="1"/>
      <name val="Arial"/>
      <family val="2"/>
    </font>
    <font>
      <b/>
      <sz val="18"/>
      <name val="Tahoma"/>
      <family val="2"/>
    </font>
    <font>
      <b/>
      <i/>
      <sz val="9"/>
      <color theme="1"/>
      <name val="Arial"/>
      <family val="2"/>
    </font>
    <font>
      <i/>
      <sz val="9"/>
      <color indexed="8"/>
      <name val="Arial"/>
      <family val="2"/>
    </font>
    <font>
      <sz val="9"/>
      <color indexed="8"/>
      <name val="Arial"/>
      <family val="2"/>
    </font>
    <font>
      <sz val="10.5"/>
      <color theme="1"/>
      <name val="Arial"/>
      <family val="2"/>
    </font>
    <font>
      <i/>
      <sz val="10.5"/>
      <color theme="1"/>
      <name val="Arial"/>
      <family val="2"/>
    </font>
    <font>
      <b/>
      <sz val="22"/>
      <name val="Tahoma"/>
      <family val="2"/>
    </font>
    <font>
      <sz val="16"/>
      <color rgb="FF92D050"/>
      <name val="Tahoma"/>
      <family val="2"/>
    </font>
    <font>
      <sz val="12"/>
      <color rgb="FF92D050"/>
      <name val="Tahoma"/>
      <family val="2"/>
    </font>
    <font>
      <b/>
      <sz val="11"/>
      <color rgb="FF92D050"/>
      <name val="Tahoma"/>
      <family val="2"/>
    </font>
    <font>
      <sz val="11"/>
      <color rgb="FF92D050"/>
      <name val="Tahoma"/>
      <family val="2"/>
    </font>
    <font>
      <sz val="11"/>
      <color rgb="FF92D050"/>
      <name val="Calibri"/>
      <family val="2"/>
      <scheme val="minor"/>
    </font>
    <font>
      <i/>
      <sz val="10.5"/>
      <color rgb="FF92D050"/>
      <name val="Arial"/>
      <family val="2"/>
    </font>
    <font>
      <sz val="10.5"/>
      <color rgb="FF92D050"/>
      <name val="Arial"/>
      <family val="2"/>
    </font>
    <font>
      <b/>
      <sz val="11"/>
      <name val="Arial"/>
      <family val="2"/>
    </font>
  </fonts>
  <fills count="9">
    <fill>
      <patternFill patternType="none"/>
    </fill>
    <fill>
      <patternFill patternType="gray125"/>
    </fill>
    <fill>
      <patternFill patternType="solid">
        <fgColor rgb="FF00B05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s>
  <cellStyleXfs count="2">
    <xf numFmtId="0" fontId="0" fillId="0" borderId="0"/>
    <xf numFmtId="43" fontId="3" fillId="0" borderId="0" applyFont="0" applyFill="0" applyBorder="0" applyAlignment="0" applyProtection="0"/>
  </cellStyleXfs>
  <cellXfs count="175">
    <xf numFmtId="0" fontId="0" fillId="0" borderId="0" xfId="0"/>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3"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43" fontId="2" fillId="0" borderId="1" xfId="1" applyFont="1" applyFill="1" applyBorder="1" applyAlignment="1">
      <alignment vertical="center"/>
    </xf>
    <xf numFmtId="0" fontId="2" fillId="0" borderId="0" xfId="0" applyFont="1" applyFill="1"/>
    <xf numFmtId="0" fontId="7"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0" xfId="0" applyFont="1" applyFill="1" applyAlignment="1">
      <alignment horizontal="center" vertical="center" wrapText="1"/>
    </xf>
    <xf numFmtId="0" fontId="8" fillId="0" borderId="1" xfId="0" applyFont="1" applyFill="1" applyBorder="1" applyAlignment="1">
      <alignment horizontal="center" vertical="center"/>
    </xf>
    <xf numFmtId="0" fontId="2" fillId="0" borderId="1" xfId="0" applyFont="1" applyFill="1" applyBorder="1" applyAlignment="1">
      <alignment horizontal="left" vertical="center"/>
    </xf>
    <xf numFmtId="3" fontId="2" fillId="0" borderId="6" xfId="0" applyNumberFormat="1" applyFont="1" applyFill="1" applyBorder="1" applyAlignment="1">
      <alignment horizontal="center" vertical="center"/>
    </xf>
    <xf numFmtId="0" fontId="2" fillId="0" borderId="0" xfId="0" applyFont="1" applyFill="1" applyAlignment="1">
      <alignment horizontal="center"/>
    </xf>
    <xf numFmtId="0" fontId="9"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wrapText="1"/>
    </xf>
    <xf numFmtId="43" fontId="4" fillId="0" borderId="1" xfId="1" applyFont="1" applyFill="1" applyBorder="1" applyAlignment="1">
      <alignment horizontal="center" vertical="center" wrapText="1"/>
    </xf>
    <xf numFmtId="4" fontId="2" fillId="0" borderId="2"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3" fontId="6" fillId="0" borderId="5"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0" xfId="0" applyFont="1" applyFill="1" applyAlignment="1">
      <alignment horizontal="center" vertical="center" wrapText="1"/>
    </xf>
    <xf numFmtId="0" fontId="12" fillId="0" borderId="0" xfId="0" applyFont="1" applyFill="1" applyAlignment="1">
      <alignment vertical="center"/>
    </xf>
    <xf numFmtId="0" fontId="11" fillId="0" borderId="0" xfId="0" applyFont="1" applyFill="1" applyAlignment="1">
      <alignment horizontal="center" vertical="center"/>
    </xf>
    <xf numFmtId="43" fontId="5" fillId="4" borderId="1" xfId="1" applyFont="1" applyFill="1" applyBorder="1" applyAlignment="1">
      <alignment horizontal="center" vertical="center" wrapText="1"/>
    </xf>
    <xf numFmtId="4" fontId="7"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7" fillId="0" borderId="0" xfId="0" applyFont="1" applyFill="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1" fillId="0" borderId="0" xfId="0" applyFont="1" applyFill="1" applyAlignment="1">
      <alignment horizontal="center" vertical="center"/>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5" borderId="1" xfId="0" applyFont="1" applyFill="1" applyBorder="1" applyAlignment="1">
      <alignment vertical="center"/>
    </xf>
    <xf numFmtId="0" fontId="0" fillId="5" borderId="0" xfId="0" applyFill="1" applyAlignment="1">
      <alignment horizontal="left" vertical="center"/>
    </xf>
    <xf numFmtId="0" fontId="6" fillId="0" borderId="7" xfId="0" applyFont="1" applyFill="1" applyBorder="1" applyAlignment="1">
      <alignment horizontal="center" vertical="center"/>
    </xf>
    <xf numFmtId="0" fontId="15" fillId="0" borderId="1" xfId="0" applyFont="1" applyBorder="1" applyAlignment="1">
      <alignment vertical="center"/>
    </xf>
    <xf numFmtId="0" fontId="15" fillId="0" borderId="1" xfId="0" applyFont="1" applyBorder="1" applyAlignment="1">
      <alignment horizontal="center" vertical="center"/>
    </xf>
    <xf numFmtId="0" fontId="16" fillId="0" borderId="8" xfId="0" applyFont="1" applyBorder="1" applyAlignment="1">
      <alignment vertical="center"/>
    </xf>
    <xf numFmtId="0" fontId="15" fillId="5" borderId="1" xfId="0" applyFont="1" applyFill="1" applyBorder="1" applyAlignment="1">
      <alignment vertical="center"/>
    </xf>
    <xf numFmtId="0" fontId="16" fillId="5" borderId="8" xfId="0" applyFont="1" applyFill="1" applyBorder="1" applyAlignment="1">
      <alignment vertical="center"/>
    </xf>
    <xf numFmtId="0" fontId="16" fillId="0" borderId="1" xfId="0" applyFont="1" applyBorder="1" applyAlignment="1">
      <alignment vertical="center"/>
    </xf>
    <xf numFmtId="0" fontId="11" fillId="6" borderId="0" xfId="0" applyFont="1" applyFill="1" applyAlignment="1">
      <alignment horizontal="center" vertical="center"/>
    </xf>
    <xf numFmtId="3" fontId="2" fillId="6" borderId="1" xfId="0" applyNumberFormat="1" applyFont="1" applyFill="1" applyBorder="1" applyAlignment="1">
      <alignment horizontal="center" vertical="center"/>
    </xf>
    <xf numFmtId="0" fontId="6" fillId="6" borderId="1" xfId="0" applyFont="1" applyFill="1" applyBorder="1" applyAlignment="1">
      <alignment horizontal="center" vertical="center" wrapText="1"/>
    </xf>
    <xf numFmtId="0" fontId="15" fillId="6" borderId="1" xfId="0" applyFont="1" applyFill="1" applyBorder="1" applyAlignment="1">
      <alignment horizontal="center" vertical="center"/>
    </xf>
    <xf numFmtId="0" fontId="16" fillId="6" borderId="1" xfId="0" applyFont="1" applyFill="1" applyBorder="1" applyAlignment="1">
      <alignment horizontal="center" vertical="center"/>
    </xf>
    <xf numFmtId="0" fontId="6" fillId="6" borderId="7" xfId="0" applyFont="1" applyFill="1" applyBorder="1" applyAlignment="1">
      <alignment horizontal="center" vertical="center" wrapText="1"/>
    </xf>
    <xf numFmtId="0" fontId="2" fillId="6" borderId="0" xfId="0" applyFont="1" applyFill="1" applyAlignment="1">
      <alignment horizontal="center" vertical="center"/>
    </xf>
    <xf numFmtId="0" fontId="2" fillId="6" borderId="0" xfId="0" applyFont="1" applyFill="1" applyAlignment="1">
      <alignment horizontal="center"/>
    </xf>
    <xf numFmtId="0" fontId="1" fillId="0" borderId="1" xfId="0" applyNumberFormat="1" applyFont="1" applyFill="1" applyBorder="1" applyAlignment="1">
      <alignment horizontal="center" vertical="center"/>
    </xf>
    <xf numFmtId="0" fontId="1" fillId="0" borderId="1" xfId="0" applyNumberFormat="1" applyFont="1" applyBorder="1" applyAlignment="1">
      <alignment horizontal="center" vertical="center"/>
    </xf>
    <xf numFmtId="0" fontId="1" fillId="0" borderId="1" xfId="1" applyNumberFormat="1" applyFont="1" applyBorder="1" applyAlignment="1">
      <alignment horizontal="center" vertical="center"/>
    </xf>
    <xf numFmtId="3" fontId="2" fillId="0" borderId="0"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1" fillId="0" borderId="1" xfId="1" applyNumberFormat="1" applyFont="1" applyBorder="1" applyAlignment="1">
      <alignment horizontal="center" vertical="center"/>
    </xf>
    <xf numFmtId="2" fontId="1" fillId="0" borderId="1" xfId="0" applyNumberFormat="1" applyFont="1" applyBorder="1" applyAlignment="1">
      <alignment horizontal="center" vertical="center"/>
    </xf>
    <xf numFmtId="4" fontId="17" fillId="0" borderId="1" xfId="0" applyNumberFormat="1" applyFont="1" applyFill="1" applyBorder="1" applyAlignment="1">
      <alignment horizontal="center" vertical="center"/>
    </xf>
    <xf numFmtId="2" fontId="17" fillId="0" borderId="1" xfId="0" applyNumberFormat="1" applyFont="1" applyBorder="1" applyAlignment="1">
      <alignment horizontal="center" vertical="center"/>
    </xf>
    <xf numFmtId="2"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wrapText="1"/>
    </xf>
    <xf numFmtId="2" fontId="2" fillId="0" borderId="1" xfId="1"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43" fontId="17" fillId="4" borderId="1" xfId="1" applyFont="1" applyFill="1" applyBorder="1" applyAlignment="1">
      <alignment horizontal="center" vertical="center" wrapText="1"/>
    </xf>
    <xf numFmtId="43" fontId="2" fillId="0" borderId="1" xfId="1" applyFont="1" applyFill="1" applyBorder="1" applyAlignment="1">
      <alignment horizontal="center" vertical="center" wrapText="1"/>
    </xf>
    <xf numFmtId="4" fontId="2" fillId="5" borderId="1" xfId="0" applyNumberFormat="1"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4" fontId="1" fillId="0" borderId="1" xfId="0" applyNumberFormat="1" applyFont="1" applyBorder="1" applyAlignment="1">
      <alignment horizontal="center" vertical="center"/>
    </xf>
    <xf numFmtId="4" fontId="6" fillId="0" borderId="5" xfId="0"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4" fontId="10" fillId="0" borderId="7" xfId="0" applyNumberFormat="1" applyFont="1" applyFill="1" applyBorder="1" applyAlignment="1">
      <alignment horizontal="center" vertical="center" wrapText="1"/>
    </xf>
    <xf numFmtId="0" fontId="4" fillId="0" borderId="0" xfId="0" applyFont="1" applyFill="1" applyAlignment="1">
      <alignment horizontal="center" vertical="center"/>
    </xf>
    <xf numFmtId="2" fontId="15" fillId="0" borderId="1" xfId="0" applyNumberFormat="1" applyFont="1" applyBorder="1" applyAlignment="1">
      <alignment horizontal="center" vertical="center"/>
    </xf>
    <xf numFmtId="2" fontId="4" fillId="0" borderId="7"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8" fillId="0" borderId="8" xfId="0" applyFont="1" applyBorder="1" applyAlignment="1">
      <alignment vertical="center"/>
    </xf>
    <xf numFmtId="0" fontId="2" fillId="0" borderId="1" xfId="0" applyFont="1" applyBorder="1" applyAlignment="1">
      <alignment vertical="center"/>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9" fillId="0" borderId="1" xfId="0" applyFont="1" applyBorder="1" applyAlignment="1">
      <alignment horizontal="center" vertical="top" wrapText="1"/>
    </xf>
    <xf numFmtId="0" fontId="20" fillId="0" borderId="1" xfId="0" applyFont="1" applyBorder="1" applyAlignment="1">
      <alignment horizontal="center" vertical="center" wrapText="1"/>
    </xf>
    <xf numFmtId="0" fontId="20" fillId="0" borderId="6"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horizontal="left" vertical="center" wrapText="1"/>
    </xf>
    <xf numFmtId="0" fontId="2" fillId="0" borderId="0" xfId="0" applyFont="1" applyFill="1" applyAlignment="1">
      <alignment wrapText="1"/>
    </xf>
    <xf numFmtId="0" fontId="7" fillId="0" borderId="15"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164" fontId="2" fillId="0" borderId="0" xfId="1" applyNumberFormat="1" applyFont="1" applyFill="1" applyBorder="1" applyAlignment="1">
      <alignment horizontal="left" vertical="center"/>
    </xf>
    <xf numFmtId="0" fontId="22" fillId="0" borderId="0" xfId="0" applyFont="1"/>
    <xf numFmtId="0" fontId="0" fillId="0" borderId="0" xfId="0" applyAlignment="1">
      <alignment horizontal="center"/>
    </xf>
    <xf numFmtId="164" fontId="3" fillId="0" borderId="0" xfId="1" applyNumberFormat="1" applyFont="1" applyBorder="1" applyAlignment="1">
      <alignment horizontal="left" vertical="center"/>
    </xf>
    <xf numFmtId="0" fontId="0" fillId="0" borderId="0" xfId="0" applyFont="1" applyAlignment="1">
      <alignment vertical="center"/>
    </xf>
    <xf numFmtId="0" fontId="19" fillId="0" borderId="0" xfId="0" applyFont="1"/>
    <xf numFmtId="0" fontId="25" fillId="0" borderId="1" xfId="0" applyFont="1" applyBorder="1" applyAlignment="1">
      <alignment vertical="top" wrapText="1"/>
    </xf>
    <xf numFmtId="165" fontId="3" fillId="8" borderId="1" xfId="1" applyNumberFormat="1" applyFont="1" applyFill="1" applyBorder="1" applyAlignment="1">
      <alignment horizontal="center" vertical="center" wrapText="1"/>
    </xf>
    <xf numFmtId="0" fontId="20" fillId="0" borderId="1" xfId="0" applyFont="1" applyBorder="1" applyAlignment="1">
      <alignment vertical="center" wrapText="1"/>
    </xf>
    <xf numFmtId="0" fontId="27" fillId="0" borderId="0" xfId="0" applyFont="1" applyFill="1" applyAlignment="1">
      <alignment horizontal="right" vertical="center"/>
    </xf>
    <xf numFmtId="0" fontId="11" fillId="0" borderId="0" xfId="0" applyFont="1" applyFill="1" applyAlignment="1">
      <alignment horizontal="center" vertical="center"/>
    </xf>
    <xf numFmtId="0" fontId="7" fillId="0" borderId="1" xfId="0" applyFont="1" applyFill="1" applyBorder="1" applyAlignment="1">
      <alignment horizontal="center" vertical="center" wrapText="1"/>
    </xf>
    <xf numFmtId="0" fontId="6" fillId="0" borderId="2" xfId="0" applyFont="1" applyFill="1" applyBorder="1" applyAlignment="1">
      <alignment vertical="center"/>
    </xf>
    <xf numFmtId="165" fontId="0" fillId="8" borderId="1" xfId="1" applyNumberFormat="1" applyFont="1" applyFill="1" applyBorder="1" applyAlignment="1">
      <alignment horizontal="center" vertical="top" wrapText="1"/>
    </xf>
    <xf numFmtId="0" fontId="6" fillId="8" borderId="0" xfId="0" applyFont="1" applyFill="1" applyAlignment="1">
      <alignment horizontal="center" vertical="center"/>
    </xf>
    <xf numFmtId="0" fontId="14" fillId="5" borderId="0" xfId="0" applyFont="1" applyFill="1" applyAlignment="1">
      <alignment horizontal="left" vertical="center"/>
    </xf>
    <xf numFmtId="0" fontId="17" fillId="5" borderId="0" xfId="0" applyFont="1" applyFill="1" applyAlignment="1">
      <alignment vertical="center" wrapText="1"/>
    </xf>
    <xf numFmtId="0" fontId="28" fillId="0" borderId="0" xfId="0" applyFont="1" applyFill="1" applyAlignment="1">
      <alignment vertical="center"/>
    </xf>
    <xf numFmtId="0" fontId="29" fillId="0" borderId="1" xfId="0" applyFont="1" applyFill="1" applyBorder="1" applyAlignment="1">
      <alignment horizontal="center" vertical="center" wrapText="1"/>
    </xf>
    <xf numFmtId="0" fontId="30" fillId="0" borderId="14" xfId="0" applyFont="1" applyFill="1" applyBorder="1" applyAlignment="1">
      <alignment horizontal="center" vertical="center"/>
    </xf>
    <xf numFmtId="0" fontId="31" fillId="0" borderId="0" xfId="0" applyFont="1" applyFill="1" applyAlignment="1">
      <alignment vertical="center"/>
    </xf>
    <xf numFmtId="0" fontId="32" fillId="0" borderId="0" xfId="0" applyFont="1" applyAlignment="1">
      <alignment vertical="center"/>
    </xf>
    <xf numFmtId="0" fontId="33" fillId="0" borderId="1" xfId="0" applyFont="1" applyBorder="1" applyAlignment="1">
      <alignment horizontal="left" vertical="top" wrapText="1"/>
    </xf>
    <xf numFmtId="0" fontId="34" fillId="0" borderId="2" xfId="0" applyFont="1" applyBorder="1" applyAlignment="1">
      <alignment horizontal="left" vertical="top" wrapText="1"/>
    </xf>
    <xf numFmtId="0" fontId="31" fillId="0" borderId="0" xfId="0" applyFont="1" applyFill="1"/>
    <xf numFmtId="0" fontId="35" fillId="5" borderId="1"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3" borderId="2" xfId="0" applyFont="1" applyFill="1" applyBorder="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14" fillId="5" borderId="2" xfId="0" applyFont="1" applyFill="1" applyBorder="1" applyAlignment="1">
      <alignment horizontal="center" vertical="center"/>
    </xf>
    <xf numFmtId="0" fontId="14" fillId="5" borderId="4" xfId="0" applyFont="1" applyFill="1" applyBorder="1" applyAlignment="1">
      <alignment horizontal="center" vertical="center"/>
    </xf>
    <xf numFmtId="0" fontId="6" fillId="3" borderId="1" xfId="0" applyFont="1" applyFill="1" applyBorder="1" applyAlignment="1">
      <alignment horizontal="center" vertical="center"/>
    </xf>
    <xf numFmtId="0" fontId="21" fillId="0" borderId="9"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22" fillId="0" borderId="0" xfId="0" applyFont="1" applyAlignment="1">
      <alignment horizontal="left" vertical="center" wrapText="1"/>
    </xf>
    <xf numFmtId="0" fontId="19" fillId="0" borderId="2" xfId="0" applyFont="1" applyBorder="1" applyAlignment="1">
      <alignment horizontal="center" vertical="top" wrapText="1"/>
    </xf>
    <xf numFmtId="0" fontId="19" fillId="0" borderId="4" xfId="0" applyFont="1" applyBorder="1" applyAlignment="1">
      <alignment horizontal="center" vertical="top" wrapText="1"/>
    </xf>
    <xf numFmtId="0" fontId="6" fillId="8" borderId="0" xfId="0" applyFont="1" applyFill="1" applyBorder="1" applyAlignment="1">
      <alignment horizontal="left" vertical="center" wrapText="1"/>
    </xf>
    <xf numFmtId="0" fontId="25" fillId="0" borderId="1" xfId="0" applyFont="1" applyBorder="1" applyAlignment="1">
      <alignment horizontal="left"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26" fillId="0" borderId="1" xfId="0" applyFont="1" applyBorder="1" applyAlignment="1">
      <alignment horizontal="left" vertical="top" wrapText="1"/>
    </xf>
    <xf numFmtId="0" fontId="0" fillId="0" borderId="1" xfId="0" applyFont="1" applyBorder="1" applyAlignment="1">
      <alignment horizontal="center" vertical="center"/>
    </xf>
    <xf numFmtId="165" fontId="13" fillId="6" borderId="1" xfId="1" applyNumberFormat="1" applyFont="1" applyFill="1" applyBorder="1" applyAlignment="1">
      <alignment horizontal="center" vertical="center"/>
    </xf>
    <xf numFmtId="0" fontId="13" fillId="7" borderId="3"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3AB4F-0774-4456-9801-3508371ADD9C}">
  <dimension ref="A1:M251"/>
  <sheetViews>
    <sheetView zoomScale="70" zoomScaleNormal="70" workbookViewId="0">
      <selection activeCell="I9" sqref="I9"/>
    </sheetView>
  </sheetViews>
  <sheetFormatPr defaultColWidth="8.7265625" defaultRowHeight="14" x14ac:dyDescent="0.3"/>
  <cols>
    <col min="1" max="1" width="4.453125" style="16" bestFit="1" customWidth="1"/>
    <col min="2" max="2" width="9.81640625" style="16" bestFit="1" customWidth="1"/>
    <col min="3" max="3" width="60.7265625" style="7" bestFit="1" customWidth="1"/>
    <col min="4" max="4" width="6.1796875" style="16" bestFit="1" customWidth="1"/>
    <col min="5" max="5" width="12.81640625" style="16" customWidth="1"/>
    <col min="6" max="6" width="13.7265625" style="16" bestFit="1" customWidth="1"/>
    <col min="7" max="7" width="14.81640625" style="16" bestFit="1" customWidth="1"/>
    <col min="8" max="9" width="14.453125" style="16" bestFit="1" customWidth="1"/>
    <col min="10" max="10" width="22.54296875" style="16" bestFit="1" customWidth="1"/>
    <col min="11" max="11" width="24.1796875" style="16" customWidth="1"/>
    <col min="12" max="12" width="14.1796875" style="7" customWidth="1"/>
    <col min="13" max="13" width="14.7265625" style="7" bestFit="1" customWidth="1"/>
    <col min="14" max="16384" width="8.7265625" style="7"/>
  </cols>
  <sheetData>
    <row r="1" spans="1:13" s="28" customFormat="1" ht="30" customHeight="1" x14ac:dyDescent="0.35">
      <c r="A1" s="133" t="s">
        <v>370</v>
      </c>
      <c r="B1" s="133"/>
      <c r="C1" s="133"/>
      <c r="D1" s="133"/>
      <c r="E1" s="133"/>
      <c r="F1" s="133"/>
      <c r="G1" s="133"/>
      <c r="H1" s="133"/>
      <c r="I1" s="133"/>
      <c r="J1" s="133"/>
      <c r="K1" s="133"/>
      <c r="L1" s="133"/>
      <c r="M1" s="133"/>
    </row>
    <row r="2" spans="1:13" s="28" customFormat="1" ht="30" customHeight="1" x14ac:dyDescent="0.35">
      <c r="A2" s="134" t="s">
        <v>427</v>
      </c>
      <c r="B2" s="134"/>
      <c r="C2" s="134"/>
      <c r="D2" s="29"/>
      <c r="E2" s="29"/>
      <c r="F2" s="29"/>
      <c r="G2" s="29"/>
      <c r="H2" s="29"/>
      <c r="I2" s="29"/>
      <c r="J2" s="29"/>
      <c r="K2" s="29"/>
    </row>
    <row r="3" spans="1:13" s="28" customFormat="1" ht="30" customHeight="1" x14ac:dyDescent="0.35">
      <c r="A3" s="134" t="s">
        <v>428</v>
      </c>
      <c r="B3" s="134"/>
      <c r="C3" s="134"/>
      <c r="D3" s="29"/>
      <c r="E3" s="29"/>
      <c r="F3" s="29"/>
      <c r="G3" s="29"/>
      <c r="H3" s="29"/>
      <c r="I3" s="29"/>
      <c r="J3" s="29"/>
      <c r="K3" s="29"/>
    </row>
    <row r="4" spans="1:13" s="28" customFormat="1" ht="30" customHeight="1" x14ac:dyDescent="0.35">
      <c r="A4" s="134" t="s">
        <v>496</v>
      </c>
      <c r="B4" s="134"/>
      <c r="C4" s="134"/>
      <c r="D4" s="29"/>
      <c r="E4" s="29"/>
      <c r="F4" s="29"/>
      <c r="G4" s="29"/>
      <c r="H4" s="29"/>
      <c r="I4" s="29"/>
      <c r="J4" s="29"/>
      <c r="K4" s="29"/>
    </row>
    <row r="5" spans="1:13" s="9" customFormat="1" ht="61.5" customHeight="1" x14ac:dyDescent="0.35">
      <c r="A5" s="8" t="s">
        <v>368</v>
      </c>
      <c r="B5" s="8" t="s">
        <v>0</v>
      </c>
      <c r="C5" s="8" t="s">
        <v>1</v>
      </c>
      <c r="D5" s="136" t="s">
        <v>2</v>
      </c>
      <c r="E5" s="139" t="s">
        <v>424</v>
      </c>
      <c r="F5" s="136" t="s">
        <v>482</v>
      </c>
      <c r="G5" s="136" t="s">
        <v>481</v>
      </c>
      <c r="H5" s="135" t="s">
        <v>495</v>
      </c>
      <c r="I5" s="135" t="s">
        <v>429</v>
      </c>
      <c r="J5" s="135" t="s">
        <v>448</v>
      </c>
      <c r="K5" s="136" t="s">
        <v>449</v>
      </c>
      <c r="L5" s="136" t="s">
        <v>369</v>
      </c>
      <c r="M5" s="136" t="s">
        <v>425</v>
      </c>
    </row>
    <row r="6" spans="1:13" s="12" customFormat="1" ht="17.5" x14ac:dyDescent="0.35">
      <c r="A6" s="25" t="s">
        <v>479</v>
      </c>
      <c r="B6" s="130" t="s">
        <v>466</v>
      </c>
      <c r="C6" s="130"/>
      <c r="D6" s="136"/>
      <c r="E6" s="139"/>
      <c r="F6" s="136"/>
      <c r="G6" s="136"/>
      <c r="H6" s="135"/>
      <c r="I6" s="135"/>
      <c r="J6" s="135"/>
      <c r="K6" s="136"/>
      <c r="L6" s="136"/>
      <c r="M6" s="136"/>
    </row>
    <row r="7" spans="1:13" s="12" customFormat="1" ht="20.149999999999999" customHeight="1" x14ac:dyDescent="0.35">
      <c r="A7" s="2">
        <v>1</v>
      </c>
      <c r="B7" s="2" t="s">
        <v>3</v>
      </c>
      <c r="C7" s="3" t="s">
        <v>4</v>
      </c>
      <c r="D7" s="2" t="s">
        <v>5</v>
      </c>
      <c r="E7" s="2">
        <v>0.48103157894736798</v>
      </c>
      <c r="F7" s="4">
        <v>3528</v>
      </c>
      <c r="G7" s="5">
        <v>1697.0794105263142</v>
      </c>
      <c r="H7" s="4">
        <v>4233.6000000000004</v>
      </c>
      <c r="I7" s="5">
        <v>51.9</v>
      </c>
      <c r="J7" s="4">
        <f>H7*I7</f>
        <v>219723.84000000003</v>
      </c>
      <c r="K7" s="4" t="s">
        <v>460</v>
      </c>
      <c r="L7" s="6"/>
      <c r="M7" s="39" t="s">
        <v>497</v>
      </c>
    </row>
    <row r="8" spans="1:13" s="12" customFormat="1" ht="20.149999999999999" customHeight="1" x14ac:dyDescent="0.35">
      <c r="A8" s="2">
        <v>2</v>
      </c>
      <c r="B8" s="2" t="s">
        <v>42</v>
      </c>
      <c r="C8" s="3" t="s">
        <v>43</v>
      </c>
      <c r="D8" s="2" t="s">
        <v>5</v>
      </c>
      <c r="E8" s="2">
        <v>0.192741341700567</v>
      </c>
      <c r="F8" s="4">
        <v>1116</v>
      </c>
      <c r="G8" s="5">
        <v>215.09933733783276</v>
      </c>
      <c r="H8" s="4">
        <v>1339.2</v>
      </c>
      <c r="I8" s="5">
        <v>21</v>
      </c>
      <c r="J8" s="4">
        <f t="shared" ref="J8:J31" si="0">H8*I8</f>
        <v>28123.200000000001</v>
      </c>
      <c r="K8" s="4" t="s">
        <v>463</v>
      </c>
      <c r="L8" s="6"/>
      <c r="M8" s="10"/>
    </row>
    <row r="9" spans="1:13" s="12" customFormat="1" ht="20.149999999999999" customHeight="1" x14ac:dyDescent="0.35">
      <c r="A9" s="2">
        <v>3</v>
      </c>
      <c r="B9" s="2" t="s">
        <v>46</v>
      </c>
      <c r="C9" s="3" t="s">
        <v>47</v>
      </c>
      <c r="D9" s="2" t="s">
        <v>5</v>
      </c>
      <c r="E9" s="2">
        <v>0.14428365166261001</v>
      </c>
      <c r="F9" s="4">
        <v>660</v>
      </c>
      <c r="G9" s="5">
        <v>95.227210097322612</v>
      </c>
      <c r="H9" s="4">
        <v>792</v>
      </c>
      <c r="I9" s="5">
        <v>15.9</v>
      </c>
      <c r="J9" s="4">
        <f t="shared" si="0"/>
        <v>12592.800000000001</v>
      </c>
      <c r="K9" s="4" t="s">
        <v>458</v>
      </c>
      <c r="L9" s="6"/>
      <c r="M9" s="10"/>
    </row>
    <row r="10" spans="1:13" s="12" customFormat="1" ht="20.149999999999999" customHeight="1" x14ac:dyDescent="0.35">
      <c r="A10" s="2">
        <v>4</v>
      </c>
      <c r="B10" s="2" t="s">
        <v>48</v>
      </c>
      <c r="C10" s="3" t="s">
        <v>49</v>
      </c>
      <c r="D10" s="2" t="s">
        <v>5</v>
      </c>
      <c r="E10" s="2">
        <v>0.17277744181633101</v>
      </c>
      <c r="F10" s="4">
        <v>13893</v>
      </c>
      <c r="G10" s="5">
        <v>2400.3969991542867</v>
      </c>
      <c r="H10" s="4">
        <v>16671.599999999999</v>
      </c>
      <c r="I10" s="5">
        <v>18.600000000000001</v>
      </c>
      <c r="J10" s="4">
        <f t="shared" si="0"/>
        <v>310091.76</v>
      </c>
      <c r="K10" s="4" t="s">
        <v>460</v>
      </c>
      <c r="L10" s="6"/>
      <c r="M10" s="39" t="s">
        <v>497</v>
      </c>
    </row>
    <row r="11" spans="1:13" s="12" customFormat="1" ht="20.149999999999999" customHeight="1" x14ac:dyDescent="0.35">
      <c r="A11" s="2">
        <v>5</v>
      </c>
      <c r="B11" s="2" t="s">
        <v>50</v>
      </c>
      <c r="C11" s="3" t="s">
        <v>51</v>
      </c>
      <c r="D11" s="2" t="s">
        <v>5</v>
      </c>
      <c r="E11" s="2">
        <v>0.15548224230927099</v>
      </c>
      <c r="F11" s="4">
        <v>42603</v>
      </c>
      <c r="G11" s="5">
        <v>6624.0099691018722</v>
      </c>
      <c r="H11" s="4">
        <v>51123.6</v>
      </c>
      <c r="I11" s="5">
        <v>17.5</v>
      </c>
      <c r="J11" s="4">
        <f t="shared" si="0"/>
        <v>894663</v>
      </c>
      <c r="K11" s="4" t="s">
        <v>463</v>
      </c>
      <c r="L11" s="6"/>
      <c r="M11" s="39" t="s">
        <v>497</v>
      </c>
    </row>
    <row r="12" spans="1:13" s="12" customFormat="1" ht="20.149999999999999" customHeight="1" x14ac:dyDescent="0.35">
      <c r="A12" s="2">
        <v>6</v>
      </c>
      <c r="B12" s="2" t="s">
        <v>54</v>
      </c>
      <c r="C12" s="3" t="s">
        <v>55</v>
      </c>
      <c r="D12" s="2" t="s">
        <v>5</v>
      </c>
      <c r="E12" s="2">
        <v>0.45119563691507403</v>
      </c>
      <c r="F12" s="4">
        <v>1973</v>
      </c>
      <c r="G12" s="5">
        <v>890.20899163344109</v>
      </c>
      <c r="H12" s="4">
        <v>2367.6</v>
      </c>
      <c r="I12" s="5">
        <v>50.5</v>
      </c>
      <c r="J12" s="4">
        <f t="shared" si="0"/>
        <v>119563.79999999999</v>
      </c>
      <c r="K12" s="4" t="s">
        <v>460</v>
      </c>
      <c r="L12" s="6"/>
      <c r="M12" s="39" t="s">
        <v>497</v>
      </c>
    </row>
    <row r="13" spans="1:13" s="12" customFormat="1" ht="20.149999999999999" customHeight="1" x14ac:dyDescent="0.35">
      <c r="A13" s="2">
        <v>7</v>
      </c>
      <c r="B13" s="2" t="s">
        <v>61</v>
      </c>
      <c r="C13" s="3" t="s">
        <v>62</v>
      </c>
      <c r="D13" s="2" t="s">
        <v>5</v>
      </c>
      <c r="E13" s="2">
        <v>0.66823846967606904</v>
      </c>
      <c r="F13" s="4">
        <v>593</v>
      </c>
      <c r="G13" s="5">
        <v>396.26541251790894</v>
      </c>
      <c r="H13" s="4">
        <v>711.6</v>
      </c>
      <c r="I13" s="5">
        <v>78</v>
      </c>
      <c r="J13" s="4">
        <f t="shared" si="0"/>
        <v>55504.800000000003</v>
      </c>
      <c r="K13" s="4" t="s">
        <v>463</v>
      </c>
      <c r="L13" s="6"/>
      <c r="M13" s="10"/>
    </row>
    <row r="14" spans="1:13" s="12" customFormat="1" ht="20.149999999999999" customHeight="1" x14ac:dyDescent="0.35">
      <c r="A14" s="2">
        <v>8</v>
      </c>
      <c r="B14" s="2" t="s">
        <v>95</v>
      </c>
      <c r="C14" s="3" t="s">
        <v>96</v>
      </c>
      <c r="D14" s="2" t="s">
        <v>5</v>
      </c>
      <c r="E14" s="2">
        <v>0.46783547763482403</v>
      </c>
      <c r="F14" s="4">
        <v>525</v>
      </c>
      <c r="G14" s="5">
        <v>245.61362575828261</v>
      </c>
      <c r="H14" s="4">
        <v>630</v>
      </c>
      <c r="I14" s="5">
        <v>49.5</v>
      </c>
      <c r="J14" s="4">
        <f t="shared" si="0"/>
        <v>31185</v>
      </c>
      <c r="K14" s="4" t="s">
        <v>463</v>
      </c>
      <c r="L14" s="6"/>
      <c r="M14" s="10"/>
    </row>
    <row r="15" spans="1:13" s="12" customFormat="1" ht="20.149999999999999" customHeight="1" x14ac:dyDescent="0.35">
      <c r="A15" s="2">
        <v>9</v>
      </c>
      <c r="B15" s="2" t="s">
        <v>104</v>
      </c>
      <c r="C15" s="3" t="s">
        <v>105</v>
      </c>
      <c r="D15" s="2" t="s">
        <v>5</v>
      </c>
      <c r="E15" s="2">
        <v>0.20648648648648599</v>
      </c>
      <c r="F15" s="4">
        <v>10006</v>
      </c>
      <c r="G15" s="5">
        <v>2066.1037837837789</v>
      </c>
      <c r="H15" s="4">
        <v>12007.2</v>
      </c>
      <c r="I15" s="5">
        <v>25</v>
      </c>
      <c r="J15" s="4">
        <f t="shared" si="0"/>
        <v>300180</v>
      </c>
      <c r="K15" s="4" t="s">
        <v>463</v>
      </c>
      <c r="L15" s="6"/>
      <c r="M15" s="39" t="s">
        <v>497</v>
      </c>
    </row>
    <row r="16" spans="1:13" s="12" customFormat="1" ht="20.149999999999999" customHeight="1" x14ac:dyDescent="0.35">
      <c r="A16" s="2">
        <v>10</v>
      </c>
      <c r="B16" s="2" t="s">
        <v>112</v>
      </c>
      <c r="C16" s="3" t="s">
        <v>113</v>
      </c>
      <c r="D16" s="2" t="s">
        <v>5</v>
      </c>
      <c r="E16" s="2">
        <v>0.80012075471698096</v>
      </c>
      <c r="F16" s="4">
        <v>3144</v>
      </c>
      <c r="G16" s="5">
        <v>2515.579652830188</v>
      </c>
      <c r="H16" s="4">
        <v>3772.8</v>
      </c>
      <c r="I16" s="5">
        <v>100</v>
      </c>
      <c r="J16" s="4">
        <f t="shared" si="0"/>
        <v>377280</v>
      </c>
      <c r="K16" s="4" t="s">
        <v>459</v>
      </c>
      <c r="L16" s="6"/>
      <c r="M16" s="39" t="s">
        <v>497</v>
      </c>
    </row>
    <row r="17" spans="1:13" s="12" customFormat="1" ht="20.149999999999999" customHeight="1" x14ac:dyDescent="0.35">
      <c r="A17" s="2">
        <v>11</v>
      </c>
      <c r="B17" s="2" t="s">
        <v>146</v>
      </c>
      <c r="C17" s="3" t="s">
        <v>147</v>
      </c>
      <c r="D17" s="2" t="s">
        <v>5</v>
      </c>
      <c r="E17" s="2">
        <v>1.6259999999999999</v>
      </c>
      <c r="F17" s="4">
        <v>0</v>
      </c>
      <c r="G17" s="5">
        <v>0</v>
      </c>
      <c r="H17" s="4">
        <v>300</v>
      </c>
      <c r="I17" s="5">
        <v>119</v>
      </c>
      <c r="J17" s="4">
        <f t="shared" si="0"/>
        <v>35700</v>
      </c>
      <c r="K17" s="4" t="s">
        <v>454</v>
      </c>
      <c r="L17" s="6"/>
      <c r="M17" s="10"/>
    </row>
    <row r="18" spans="1:13" s="12" customFormat="1" ht="20.149999999999999" customHeight="1" x14ac:dyDescent="0.35">
      <c r="A18" s="2">
        <v>12</v>
      </c>
      <c r="B18" s="2" t="s">
        <v>268</v>
      </c>
      <c r="C18" s="3" t="s">
        <v>269</v>
      </c>
      <c r="D18" s="2" t="s">
        <v>5</v>
      </c>
      <c r="E18" s="2">
        <v>0.182028112449799</v>
      </c>
      <c r="F18" s="4">
        <v>1356</v>
      </c>
      <c r="G18" s="5">
        <v>246.83012048192745</v>
      </c>
      <c r="H18" s="4">
        <v>1627.2</v>
      </c>
      <c r="I18" s="5">
        <v>20</v>
      </c>
      <c r="J18" s="4">
        <f t="shared" si="0"/>
        <v>32544</v>
      </c>
      <c r="K18" s="4" t="s">
        <v>459</v>
      </c>
      <c r="L18" s="6"/>
      <c r="M18" s="10"/>
    </row>
    <row r="19" spans="1:13" s="12" customFormat="1" ht="20.149999999999999" customHeight="1" x14ac:dyDescent="0.35">
      <c r="A19" s="2">
        <v>13</v>
      </c>
      <c r="B19" s="2" t="s">
        <v>272</v>
      </c>
      <c r="C19" s="3" t="s">
        <v>273</v>
      </c>
      <c r="D19" s="2" t="s">
        <v>5</v>
      </c>
      <c r="E19" s="2">
        <v>0.98315188144223198</v>
      </c>
      <c r="F19" s="4">
        <v>20</v>
      </c>
      <c r="G19" s="5">
        <v>19.663037628844641</v>
      </c>
      <c r="H19" s="4">
        <v>24</v>
      </c>
      <c r="I19" s="5">
        <v>100</v>
      </c>
      <c r="J19" s="4">
        <f t="shared" si="0"/>
        <v>2400</v>
      </c>
      <c r="K19" s="4" t="s">
        <v>456</v>
      </c>
      <c r="L19" s="6"/>
      <c r="M19" s="10"/>
    </row>
    <row r="20" spans="1:13" s="12" customFormat="1" ht="20.149999999999999" customHeight="1" x14ac:dyDescent="0.35">
      <c r="A20" s="2">
        <v>14</v>
      </c>
      <c r="B20" s="3" t="s">
        <v>393</v>
      </c>
      <c r="C20" s="1" t="s">
        <v>407</v>
      </c>
      <c r="D20" s="2" t="s">
        <v>5</v>
      </c>
      <c r="E20" s="2"/>
      <c r="F20" s="4"/>
      <c r="G20" s="5">
        <v>0</v>
      </c>
      <c r="H20" s="4">
        <v>50</v>
      </c>
      <c r="I20" s="5">
        <v>14.62</v>
      </c>
      <c r="J20" s="4">
        <f t="shared" si="0"/>
        <v>731</v>
      </c>
      <c r="K20" s="4" t="s">
        <v>460</v>
      </c>
      <c r="L20" s="6"/>
      <c r="M20" s="10"/>
    </row>
    <row r="21" spans="1:13" s="12" customFormat="1" ht="20.149999999999999" customHeight="1" x14ac:dyDescent="0.35">
      <c r="A21" s="2">
        <v>15</v>
      </c>
      <c r="B21" s="2" t="s">
        <v>38</v>
      </c>
      <c r="C21" s="3" t="s">
        <v>39</v>
      </c>
      <c r="D21" s="2" t="s">
        <v>5</v>
      </c>
      <c r="E21" s="2">
        <v>0.41093516720137302</v>
      </c>
      <c r="F21" s="4">
        <v>10325</v>
      </c>
      <c r="G21" s="5">
        <v>4242.9056013541767</v>
      </c>
      <c r="H21" s="4">
        <v>12390</v>
      </c>
      <c r="I21" s="5">
        <v>57.4</v>
      </c>
      <c r="J21" s="4">
        <f t="shared" si="0"/>
        <v>711186</v>
      </c>
      <c r="K21" s="4" t="s">
        <v>460</v>
      </c>
      <c r="L21" s="6"/>
      <c r="M21" s="39" t="s">
        <v>497</v>
      </c>
    </row>
    <row r="22" spans="1:13" s="12" customFormat="1" ht="20.149999999999999" customHeight="1" x14ac:dyDescent="0.35">
      <c r="A22" s="2">
        <v>16</v>
      </c>
      <c r="B22" s="2" t="s">
        <v>40</v>
      </c>
      <c r="C22" s="3" t="s">
        <v>41</v>
      </c>
      <c r="D22" s="2" t="s">
        <v>5</v>
      </c>
      <c r="E22" s="2">
        <v>0.394993888195528</v>
      </c>
      <c r="F22" s="4">
        <v>25201</v>
      </c>
      <c r="G22" s="5">
        <v>9954.2409764155018</v>
      </c>
      <c r="H22" s="4">
        <v>30241.200000000001</v>
      </c>
      <c r="I22" s="5">
        <v>43</v>
      </c>
      <c r="J22" s="4">
        <f t="shared" si="0"/>
        <v>1300371.6000000001</v>
      </c>
      <c r="K22" s="4" t="s">
        <v>460</v>
      </c>
      <c r="L22" s="6"/>
      <c r="M22" s="39" t="s">
        <v>497</v>
      </c>
    </row>
    <row r="23" spans="1:13" s="12" customFormat="1" ht="20.149999999999999" customHeight="1" x14ac:dyDescent="0.35">
      <c r="A23" s="2">
        <v>17</v>
      </c>
      <c r="B23" s="2" t="s">
        <v>44</v>
      </c>
      <c r="C23" s="3" t="s">
        <v>45</v>
      </c>
      <c r="D23" s="2" t="s">
        <v>5</v>
      </c>
      <c r="E23" s="2">
        <v>0.155426058246214</v>
      </c>
      <c r="F23" s="4">
        <v>12573</v>
      </c>
      <c r="G23" s="5">
        <v>1954.1718303296486</v>
      </c>
      <c r="H23" s="4">
        <v>15087.6</v>
      </c>
      <c r="I23" s="5">
        <v>16.95</v>
      </c>
      <c r="J23" s="4">
        <f t="shared" si="0"/>
        <v>255734.82</v>
      </c>
      <c r="K23" s="4" t="s">
        <v>454</v>
      </c>
      <c r="L23" s="6"/>
      <c r="M23" s="39" t="s">
        <v>497</v>
      </c>
    </row>
    <row r="24" spans="1:13" s="12" customFormat="1" ht="20.149999999999999" customHeight="1" x14ac:dyDescent="0.35">
      <c r="A24" s="2">
        <v>18</v>
      </c>
      <c r="B24" s="2" t="s">
        <v>52</v>
      </c>
      <c r="C24" s="3" t="s">
        <v>53</v>
      </c>
      <c r="D24" s="2" t="s">
        <v>5</v>
      </c>
      <c r="E24" s="2">
        <v>0.198486490404545</v>
      </c>
      <c r="F24" s="4">
        <v>1504</v>
      </c>
      <c r="G24" s="5">
        <v>298.52368156843568</v>
      </c>
      <c r="H24" s="4">
        <v>1804.8</v>
      </c>
      <c r="I24" s="5">
        <v>17</v>
      </c>
      <c r="J24" s="4">
        <f t="shared" si="0"/>
        <v>30681.599999999999</v>
      </c>
      <c r="K24" s="4" t="s">
        <v>460</v>
      </c>
      <c r="L24" s="6"/>
      <c r="M24" s="10"/>
    </row>
    <row r="25" spans="1:13" s="12" customFormat="1" ht="20.149999999999999" customHeight="1" x14ac:dyDescent="0.35">
      <c r="A25" s="2">
        <v>19</v>
      </c>
      <c r="B25" s="2" t="s">
        <v>63</v>
      </c>
      <c r="C25" s="3" t="s">
        <v>64</v>
      </c>
      <c r="D25" s="2" t="s">
        <v>5</v>
      </c>
      <c r="E25" s="2">
        <v>0.18129309440621699</v>
      </c>
      <c r="F25" s="4">
        <v>5688</v>
      </c>
      <c r="G25" s="5">
        <v>1031.1951209825622</v>
      </c>
      <c r="H25" s="4">
        <v>6825.6</v>
      </c>
      <c r="I25" s="5">
        <v>19.36</v>
      </c>
      <c r="J25" s="4">
        <f t="shared" si="0"/>
        <v>132143.61600000001</v>
      </c>
      <c r="K25" s="4" t="s">
        <v>460</v>
      </c>
      <c r="L25" s="6"/>
      <c r="M25" s="39" t="s">
        <v>497</v>
      </c>
    </row>
    <row r="26" spans="1:13" s="12" customFormat="1" ht="20.149999999999999" customHeight="1" x14ac:dyDescent="0.35">
      <c r="A26" s="2">
        <v>20</v>
      </c>
      <c r="B26" s="2" t="s">
        <v>97</v>
      </c>
      <c r="C26" s="3" t="s">
        <v>98</v>
      </c>
      <c r="D26" s="2" t="s">
        <v>5</v>
      </c>
      <c r="E26" s="2">
        <v>0.214918196785819</v>
      </c>
      <c r="F26" s="4">
        <v>23510</v>
      </c>
      <c r="G26" s="5">
        <v>5052.7268064346044</v>
      </c>
      <c r="H26" s="4">
        <v>28212</v>
      </c>
      <c r="I26" s="5">
        <v>23.5</v>
      </c>
      <c r="J26" s="4">
        <f t="shared" si="0"/>
        <v>662982</v>
      </c>
      <c r="K26" s="4" t="s">
        <v>463</v>
      </c>
      <c r="L26" s="6"/>
      <c r="M26" s="39" t="s">
        <v>497</v>
      </c>
    </row>
    <row r="27" spans="1:13" s="12" customFormat="1" ht="20.149999999999999" customHeight="1" x14ac:dyDescent="0.35">
      <c r="A27" s="2">
        <v>21</v>
      </c>
      <c r="B27" s="2" t="s">
        <v>102</v>
      </c>
      <c r="C27" s="3" t="s">
        <v>103</v>
      </c>
      <c r="D27" s="2" t="s">
        <v>5</v>
      </c>
      <c r="E27" s="13">
        <v>0.19675999999999999</v>
      </c>
      <c r="F27" s="4">
        <v>2029</v>
      </c>
      <c r="G27" s="5">
        <v>399.22603999999995</v>
      </c>
      <c r="H27" s="4">
        <v>2434.8000000000002</v>
      </c>
      <c r="I27" s="5">
        <v>30.05</v>
      </c>
      <c r="J27" s="4">
        <f t="shared" si="0"/>
        <v>73165.740000000005</v>
      </c>
      <c r="K27" s="4" t="s">
        <v>460</v>
      </c>
      <c r="L27" s="6"/>
      <c r="M27" s="39" t="s">
        <v>497</v>
      </c>
    </row>
    <row r="28" spans="1:13" s="12" customFormat="1" ht="20.149999999999999" customHeight="1" x14ac:dyDescent="0.35">
      <c r="A28" s="2">
        <v>22</v>
      </c>
      <c r="B28" s="2" t="s">
        <v>140</v>
      </c>
      <c r="C28" s="3" t="s">
        <v>141</v>
      </c>
      <c r="D28" s="2" t="s">
        <v>5</v>
      </c>
      <c r="E28" s="2">
        <v>0.59610710910890496</v>
      </c>
      <c r="F28" s="4">
        <v>4842</v>
      </c>
      <c r="G28" s="5">
        <v>2886.3506223053178</v>
      </c>
      <c r="H28" s="4">
        <v>5810.4</v>
      </c>
      <c r="I28" s="5">
        <v>65</v>
      </c>
      <c r="J28" s="4">
        <f t="shared" si="0"/>
        <v>377676</v>
      </c>
      <c r="K28" s="4" t="s">
        <v>460</v>
      </c>
      <c r="L28" s="6"/>
      <c r="M28" s="39" t="s">
        <v>497</v>
      </c>
    </row>
    <row r="29" spans="1:13" s="12" customFormat="1" ht="20.149999999999999" customHeight="1" x14ac:dyDescent="0.35">
      <c r="A29" s="2">
        <v>23</v>
      </c>
      <c r="B29" s="2" t="s">
        <v>270</v>
      </c>
      <c r="C29" s="3" t="s">
        <v>271</v>
      </c>
      <c r="D29" s="2" t="s">
        <v>5</v>
      </c>
      <c r="E29" s="2">
        <v>0.31350811229417003</v>
      </c>
      <c r="F29" s="4">
        <v>152</v>
      </c>
      <c r="G29" s="5">
        <v>47.653233068713845</v>
      </c>
      <c r="H29" s="4">
        <v>182.4</v>
      </c>
      <c r="I29" s="5">
        <v>33.909999999999997</v>
      </c>
      <c r="J29" s="4">
        <f t="shared" si="0"/>
        <v>6185.1839999999993</v>
      </c>
      <c r="K29" s="4" t="s">
        <v>460</v>
      </c>
      <c r="L29" s="6"/>
      <c r="M29" s="10"/>
    </row>
    <row r="30" spans="1:13" s="12" customFormat="1" ht="20.149999999999999" customHeight="1" x14ac:dyDescent="0.35">
      <c r="A30" s="2">
        <v>24</v>
      </c>
      <c r="B30" s="2"/>
      <c r="C30" s="1" t="s">
        <v>416</v>
      </c>
      <c r="D30" s="2" t="s">
        <v>58</v>
      </c>
      <c r="E30" s="2"/>
      <c r="F30" s="4"/>
      <c r="G30" s="5">
        <f>E30*F30</f>
        <v>0</v>
      </c>
      <c r="H30" s="4">
        <v>50</v>
      </c>
      <c r="I30" s="5">
        <v>12</v>
      </c>
      <c r="J30" s="4">
        <f t="shared" si="0"/>
        <v>600</v>
      </c>
      <c r="K30" s="4" t="s">
        <v>463</v>
      </c>
      <c r="L30" s="6"/>
      <c r="M30" s="10"/>
    </row>
    <row r="31" spans="1:13" s="12" customFormat="1" ht="20.149999999999999" customHeight="1" thickBot="1" x14ac:dyDescent="0.4">
      <c r="A31" s="2">
        <v>25</v>
      </c>
      <c r="B31" s="2" t="s">
        <v>250</v>
      </c>
      <c r="C31" s="3" t="s">
        <v>251</v>
      </c>
      <c r="D31" s="2" t="s">
        <v>5</v>
      </c>
      <c r="E31" s="2">
        <v>0.22790937178166801</v>
      </c>
      <c r="F31" s="4">
        <v>9659</v>
      </c>
      <c r="G31" s="5">
        <f>E31*F31</f>
        <v>2201.3766220391312</v>
      </c>
      <c r="H31" s="4">
        <v>11590.8</v>
      </c>
      <c r="I31" s="5">
        <v>25</v>
      </c>
      <c r="J31" s="15">
        <f t="shared" si="0"/>
        <v>289770</v>
      </c>
      <c r="K31" s="4" t="s">
        <v>459</v>
      </c>
      <c r="L31" s="6"/>
      <c r="M31" s="39" t="s">
        <v>497</v>
      </c>
    </row>
    <row r="32" spans="1:13" s="12" customFormat="1" ht="20.149999999999999" customHeight="1" thickBot="1" x14ac:dyDescent="0.4">
      <c r="A32" s="131" t="s">
        <v>480</v>
      </c>
      <c r="B32" s="131"/>
      <c r="C32" s="131"/>
      <c r="D32" s="2"/>
      <c r="E32" s="2"/>
      <c r="F32" s="4"/>
      <c r="G32" s="31">
        <f>SUM(G7:G31)</f>
        <v>45480.448085350101</v>
      </c>
      <c r="H32" s="4"/>
      <c r="I32" s="21"/>
      <c r="J32" s="24">
        <f>SUM(J7:J31)</f>
        <v>6260779.7600000016</v>
      </c>
      <c r="K32" s="22"/>
      <c r="L32" s="6"/>
      <c r="M32" s="10"/>
    </row>
    <row r="33" spans="1:13" s="12" customFormat="1" ht="20.149999999999999" customHeight="1" x14ac:dyDescent="0.35">
      <c r="A33" s="26" t="s">
        <v>483</v>
      </c>
      <c r="B33" s="132" t="s">
        <v>467</v>
      </c>
      <c r="C33" s="129"/>
      <c r="D33" s="10"/>
      <c r="E33" s="11"/>
      <c r="F33" s="10"/>
      <c r="G33" s="10"/>
      <c r="H33" s="10"/>
      <c r="I33" s="10"/>
      <c r="J33" s="23"/>
      <c r="K33" s="10"/>
      <c r="L33" s="10"/>
      <c r="M33" s="10"/>
    </row>
    <row r="34" spans="1:13" s="12" customFormat="1" ht="20.149999999999999" customHeight="1" x14ac:dyDescent="0.35">
      <c r="A34" s="2">
        <v>1</v>
      </c>
      <c r="B34" s="3" t="s">
        <v>386</v>
      </c>
      <c r="C34" s="1" t="s">
        <v>399</v>
      </c>
      <c r="D34" s="2" t="s">
        <v>58</v>
      </c>
      <c r="E34" s="2"/>
      <c r="F34" s="4"/>
      <c r="G34" s="5">
        <f>E34*F34</f>
        <v>0</v>
      </c>
      <c r="H34" s="4">
        <v>10</v>
      </c>
      <c r="I34" s="5">
        <v>321.95999999999998</v>
      </c>
      <c r="J34" s="4">
        <f>H34*I34</f>
        <v>3219.6</v>
      </c>
      <c r="K34" s="4" t="s">
        <v>463</v>
      </c>
      <c r="L34" s="6"/>
      <c r="M34" s="3"/>
    </row>
    <row r="35" spans="1:13" s="12" customFormat="1" ht="20.149999999999999" customHeight="1" x14ac:dyDescent="0.35">
      <c r="A35" s="2">
        <v>2</v>
      </c>
      <c r="B35" s="3" t="s">
        <v>387</v>
      </c>
      <c r="C35" s="1" t="s">
        <v>400</v>
      </c>
      <c r="D35" s="2" t="s">
        <v>58</v>
      </c>
      <c r="E35" s="2"/>
      <c r="F35" s="4"/>
      <c r="G35" s="5">
        <f>E35*F35</f>
        <v>0</v>
      </c>
      <c r="H35" s="4">
        <v>10</v>
      </c>
      <c r="I35" s="5">
        <v>321.95999999999998</v>
      </c>
      <c r="J35" s="4">
        <f t="shared" ref="J35:J36" si="1">H35*I35</f>
        <v>3219.6</v>
      </c>
      <c r="K35" s="4" t="s">
        <v>463</v>
      </c>
      <c r="L35" s="6"/>
      <c r="M35" s="3"/>
    </row>
    <row r="36" spans="1:13" s="12" customFormat="1" ht="20.149999999999999" customHeight="1" thickBot="1" x14ac:dyDescent="0.4">
      <c r="A36" s="2">
        <v>3</v>
      </c>
      <c r="B36" s="3" t="s">
        <v>388</v>
      </c>
      <c r="C36" s="1" t="s">
        <v>401</v>
      </c>
      <c r="D36" s="2" t="s">
        <v>58</v>
      </c>
      <c r="E36" s="2"/>
      <c r="F36" s="4"/>
      <c r="G36" s="5">
        <f>E36*F36</f>
        <v>0</v>
      </c>
      <c r="H36" s="4">
        <v>10</v>
      </c>
      <c r="I36" s="5">
        <v>832</v>
      </c>
      <c r="J36" s="15">
        <f t="shared" si="1"/>
        <v>8320</v>
      </c>
      <c r="K36" s="4" t="s">
        <v>463</v>
      </c>
      <c r="L36" s="6"/>
      <c r="M36" s="3"/>
    </row>
    <row r="37" spans="1:13" s="12" customFormat="1" ht="20.149999999999999" customHeight="1" thickBot="1" x14ac:dyDescent="0.4">
      <c r="A37" s="131" t="s">
        <v>480</v>
      </c>
      <c r="B37" s="131"/>
      <c r="C37" s="131"/>
      <c r="D37" s="2"/>
      <c r="E37" s="2"/>
      <c r="F37" s="4"/>
      <c r="G37" s="31">
        <f>SUM(G34:G36)</f>
        <v>0</v>
      </c>
      <c r="H37" s="4"/>
      <c r="I37" s="21"/>
      <c r="J37" s="24">
        <f>SUM(J34:J36)</f>
        <v>14759.2</v>
      </c>
      <c r="K37" s="22"/>
      <c r="L37" s="6"/>
      <c r="M37" s="3"/>
    </row>
    <row r="38" spans="1:13" s="12" customFormat="1" ht="20.149999999999999" customHeight="1" x14ac:dyDescent="0.35">
      <c r="A38" s="27" t="s">
        <v>484</v>
      </c>
      <c r="B38" s="132" t="s">
        <v>468</v>
      </c>
      <c r="C38" s="129"/>
      <c r="D38" s="10"/>
      <c r="E38" s="11"/>
      <c r="F38" s="10"/>
      <c r="G38" s="10"/>
      <c r="H38" s="10"/>
      <c r="I38" s="10"/>
      <c r="J38" s="23"/>
      <c r="K38" s="10"/>
      <c r="L38" s="10"/>
      <c r="M38" s="10"/>
    </row>
    <row r="39" spans="1:13" s="12" customFormat="1" ht="20.149999999999999" customHeight="1" x14ac:dyDescent="0.35">
      <c r="A39" s="2">
        <v>1</v>
      </c>
      <c r="B39" s="2" t="s">
        <v>371</v>
      </c>
      <c r="C39" s="14" t="s">
        <v>372</v>
      </c>
      <c r="D39" s="2" t="s">
        <v>58</v>
      </c>
      <c r="E39" s="2">
        <v>0.13944000000000001</v>
      </c>
      <c r="F39" s="4">
        <v>43515</v>
      </c>
      <c r="G39" s="5">
        <f>E39*F39</f>
        <v>6067.7316000000001</v>
      </c>
      <c r="H39" s="4">
        <f>F39*20%+F39</f>
        <v>52218</v>
      </c>
      <c r="I39" s="5">
        <v>15</v>
      </c>
      <c r="J39" s="4">
        <f>H39*I39</f>
        <v>783270</v>
      </c>
      <c r="K39" s="4" t="s">
        <v>451</v>
      </c>
      <c r="L39" s="6"/>
      <c r="M39" s="39" t="s">
        <v>497</v>
      </c>
    </row>
    <row r="40" spans="1:13" s="12" customFormat="1" ht="20.149999999999999" customHeight="1" x14ac:dyDescent="0.35">
      <c r="A40" s="131" t="s">
        <v>480</v>
      </c>
      <c r="B40" s="131"/>
      <c r="C40" s="131"/>
      <c r="D40" s="2"/>
      <c r="E40" s="2"/>
      <c r="F40" s="4"/>
      <c r="G40" s="31">
        <f>SUM(G39)</f>
        <v>6067.7316000000001</v>
      </c>
      <c r="H40" s="4"/>
      <c r="I40" s="5"/>
      <c r="J40" s="18">
        <f>SUM(J39)</f>
        <v>783270</v>
      </c>
      <c r="K40" s="4"/>
      <c r="L40" s="6"/>
      <c r="M40" s="3"/>
    </row>
    <row r="41" spans="1:13" s="12" customFormat="1" ht="20.149999999999999" customHeight="1" x14ac:dyDescent="0.35">
      <c r="A41" s="27" t="s">
        <v>485</v>
      </c>
      <c r="B41" s="132" t="s">
        <v>469</v>
      </c>
      <c r="C41" s="129"/>
      <c r="D41" s="10"/>
      <c r="E41" s="11"/>
      <c r="F41" s="10"/>
      <c r="G41" s="10"/>
      <c r="H41" s="10"/>
      <c r="I41" s="10"/>
      <c r="J41" s="10"/>
      <c r="K41" s="10"/>
      <c r="L41" s="10"/>
      <c r="M41" s="10"/>
    </row>
    <row r="42" spans="1:13" s="12" customFormat="1" ht="20.149999999999999" customHeight="1" x14ac:dyDescent="0.35">
      <c r="A42" s="2">
        <v>1</v>
      </c>
      <c r="B42" s="2" t="s">
        <v>152</v>
      </c>
      <c r="C42" s="3" t="s">
        <v>153</v>
      </c>
      <c r="D42" s="2" t="s">
        <v>6</v>
      </c>
      <c r="E42" s="2">
        <v>2.4834189747253901E-2</v>
      </c>
      <c r="F42" s="4">
        <v>1606400</v>
      </c>
      <c r="G42" s="5">
        <f>E42*F42</f>
        <v>39893.642409988664</v>
      </c>
      <c r="H42" s="4">
        <f>F42*20%+F42</f>
        <v>1927680</v>
      </c>
      <c r="I42" s="5">
        <v>2.7</v>
      </c>
      <c r="J42" s="4">
        <f>H42*I42</f>
        <v>5204736</v>
      </c>
      <c r="K42" s="4" t="s">
        <v>450</v>
      </c>
      <c r="L42" s="6"/>
      <c r="M42" s="39" t="s">
        <v>497</v>
      </c>
    </row>
    <row r="43" spans="1:13" s="12" customFormat="1" ht="20.149999999999999" customHeight="1" x14ac:dyDescent="0.35">
      <c r="A43" s="131" t="s">
        <v>480</v>
      </c>
      <c r="B43" s="131"/>
      <c r="C43" s="131"/>
      <c r="D43" s="2"/>
      <c r="E43" s="2"/>
      <c r="F43" s="4"/>
      <c r="G43" s="31">
        <f>SUM(G42)</f>
        <v>39893.642409988664</v>
      </c>
      <c r="H43" s="4"/>
      <c r="I43" s="5"/>
      <c r="J43" s="18">
        <f>SUM(J42)</f>
        <v>5204736</v>
      </c>
      <c r="K43" s="4"/>
      <c r="L43" s="6"/>
      <c r="M43" s="3"/>
    </row>
    <row r="44" spans="1:13" s="12" customFormat="1" ht="20.149999999999999" customHeight="1" x14ac:dyDescent="0.35">
      <c r="A44" s="27" t="s">
        <v>486</v>
      </c>
      <c r="B44" s="132" t="s">
        <v>470</v>
      </c>
      <c r="C44" s="129"/>
      <c r="D44" s="10"/>
      <c r="E44" s="11"/>
      <c r="F44" s="10"/>
      <c r="G44" s="10"/>
      <c r="H44" s="10"/>
      <c r="I44" s="10"/>
      <c r="J44" s="10"/>
      <c r="K44" s="10"/>
      <c r="L44" s="10"/>
      <c r="M44" s="10"/>
    </row>
    <row r="45" spans="1:13" s="12" customFormat="1" ht="20.149999999999999" customHeight="1" x14ac:dyDescent="0.35">
      <c r="A45" s="2">
        <v>1</v>
      </c>
      <c r="B45" s="2" t="s">
        <v>194</v>
      </c>
      <c r="C45" s="3" t="s">
        <v>195</v>
      </c>
      <c r="D45" s="2" t="s">
        <v>58</v>
      </c>
      <c r="E45" s="2">
        <v>2.65562913907284E-2</v>
      </c>
      <c r="F45" s="4">
        <v>1440</v>
      </c>
      <c r="G45" s="5">
        <f>E45*F45</f>
        <v>38.241059602648896</v>
      </c>
      <c r="H45" s="4">
        <f>F45*20%+F45</f>
        <v>1728</v>
      </c>
      <c r="I45" s="5">
        <v>2.9</v>
      </c>
      <c r="J45" s="4">
        <f>H45*I45</f>
        <v>5011.2</v>
      </c>
      <c r="K45" s="4" t="s">
        <v>463</v>
      </c>
      <c r="L45" s="6"/>
      <c r="M45" s="3"/>
    </row>
    <row r="46" spans="1:13" s="12" customFormat="1" ht="20.149999999999999" customHeight="1" x14ac:dyDescent="0.35">
      <c r="A46" s="2">
        <v>2</v>
      </c>
      <c r="B46" s="2" t="s">
        <v>200</v>
      </c>
      <c r="C46" s="3" t="s">
        <v>201</v>
      </c>
      <c r="D46" s="2" t="s">
        <v>58</v>
      </c>
      <c r="E46" s="2">
        <v>3.3260869565217302E-2</v>
      </c>
      <c r="F46" s="4">
        <v>1100</v>
      </c>
      <c r="G46" s="5">
        <f>E46*F46</f>
        <v>36.586956521739033</v>
      </c>
      <c r="H46" s="4">
        <f t="shared" ref="H46:H47" si="2">F46*20%+F46</f>
        <v>1320</v>
      </c>
      <c r="I46" s="5">
        <v>3.65</v>
      </c>
      <c r="J46" s="4">
        <f t="shared" ref="J46:J47" si="3">H46*I46</f>
        <v>4818</v>
      </c>
      <c r="K46" s="4" t="s">
        <v>463</v>
      </c>
      <c r="L46" s="6"/>
      <c r="M46" s="3"/>
    </row>
    <row r="47" spans="1:13" s="12" customFormat="1" ht="20.149999999999999" customHeight="1" x14ac:dyDescent="0.35">
      <c r="A47" s="2">
        <v>3</v>
      </c>
      <c r="B47" s="2" t="s">
        <v>202</v>
      </c>
      <c r="C47" s="3" t="s">
        <v>203</v>
      </c>
      <c r="D47" s="2" t="s">
        <v>58</v>
      </c>
      <c r="E47" s="2">
        <v>5.3071428571428499E-2</v>
      </c>
      <c r="F47" s="4">
        <v>1220</v>
      </c>
      <c r="G47" s="5">
        <f>E47*F47</f>
        <v>64.747142857142762</v>
      </c>
      <c r="H47" s="4">
        <f t="shared" si="2"/>
        <v>1464</v>
      </c>
      <c r="I47" s="5">
        <v>5.8</v>
      </c>
      <c r="J47" s="4">
        <f t="shared" si="3"/>
        <v>8491.1999999999989</v>
      </c>
      <c r="K47" s="4" t="s">
        <v>463</v>
      </c>
      <c r="L47" s="6"/>
      <c r="M47" s="3"/>
    </row>
    <row r="48" spans="1:13" s="12" customFormat="1" ht="20.149999999999999" customHeight="1" x14ac:dyDescent="0.35">
      <c r="A48" s="131" t="s">
        <v>480</v>
      </c>
      <c r="B48" s="131"/>
      <c r="C48" s="131"/>
      <c r="D48" s="2"/>
      <c r="E48" s="2"/>
      <c r="F48" s="4"/>
      <c r="G48" s="31">
        <f>SUM(G45:G47)</f>
        <v>139.57515898153071</v>
      </c>
      <c r="H48" s="4"/>
      <c r="I48" s="5"/>
      <c r="J48" s="18">
        <f>SUM(J45:J47)</f>
        <v>18320.400000000001</v>
      </c>
      <c r="K48" s="4"/>
      <c r="L48" s="6"/>
      <c r="M48" s="3"/>
    </row>
    <row r="49" spans="1:13" s="12" customFormat="1" ht="20.149999999999999" customHeight="1" x14ac:dyDescent="0.35">
      <c r="A49" s="27" t="s">
        <v>487</v>
      </c>
      <c r="B49" s="132" t="s">
        <v>471</v>
      </c>
      <c r="C49" s="129"/>
      <c r="D49" s="10"/>
      <c r="E49" s="11"/>
      <c r="F49" s="10"/>
      <c r="G49" s="10"/>
      <c r="H49" s="10"/>
      <c r="I49" s="10"/>
      <c r="J49" s="10"/>
      <c r="K49" s="10"/>
      <c r="L49" s="10"/>
      <c r="M49" s="10"/>
    </row>
    <row r="50" spans="1:13" s="12" customFormat="1" ht="20.149999999999999" customHeight="1" x14ac:dyDescent="0.35">
      <c r="A50" s="2">
        <v>1</v>
      </c>
      <c r="B50" s="3" t="s">
        <v>384</v>
      </c>
      <c r="C50" s="1" t="s">
        <v>397</v>
      </c>
      <c r="D50" s="2" t="s">
        <v>58</v>
      </c>
      <c r="E50" s="2"/>
      <c r="F50" s="4">
        <v>20</v>
      </c>
      <c r="G50" s="5">
        <f>E50*F50</f>
        <v>0</v>
      </c>
      <c r="H50" s="4">
        <f>F50*20%+F50</f>
        <v>24</v>
      </c>
      <c r="I50" s="5">
        <v>167.94</v>
      </c>
      <c r="J50" s="4">
        <f>H50*I50</f>
        <v>4030.56</v>
      </c>
      <c r="K50" s="4" t="s">
        <v>454</v>
      </c>
      <c r="L50" s="6"/>
      <c r="M50" s="3"/>
    </row>
    <row r="51" spans="1:13" s="12" customFormat="1" ht="20.149999999999999" customHeight="1" x14ac:dyDescent="0.35">
      <c r="A51" s="2">
        <v>2</v>
      </c>
      <c r="B51" s="2" t="s">
        <v>99</v>
      </c>
      <c r="C51" s="3" t="s">
        <v>100</v>
      </c>
      <c r="D51" s="2" t="s">
        <v>101</v>
      </c>
      <c r="E51" s="2">
        <v>1.07499570077386</v>
      </c>
      <c r="F51" s="4">
        <v>3212</v>
      </c>
      <c r="G51" s="5">
        <f>E51*F51</f>
        <v>3452.8861908856384</v>
      </c>
      <c r="H51" s="4">
        <f t="shared" ref="H51:H54" si="4">F51*20%+F51</f>
        <v>3854.4</v>
      </c>
      <c r="I51" s="5">
        <v>115</v>
      </c>
      <c r="J51" s="4">
        <f t="shared" ref="J51:J54" si="5">H51*I51</f>
        <v>443256</v>
      </c>
      <c r="K51" s="4" t="s">
        <v>463</v>
      </c>
      <c r="L51" s="6"/>
      <c r="M51" s="39" t="s">
        <v>497</v>
      </c>
    </row>
    <row r="52" spans="1:13" s="12" customFormat="1" ht="20.149999999999999" customHeight="1" x14ac:dyDescent="0.35">
      <c r="A52" s="2">
        <v>3</v>
      </c>
      <c r="B52" s="2" t="s">
        <v>226</v>
      </c>
      <c r="C52" s="3" t="s">
        <v>227</v>
      </c>
      <c r="D52" s="2" t="s">
        <v>58</v>
      </c>
      <c r="E52" s="2">
        <v>1.3558254944078201</v>
      </c>
      <c r="F52" s="4">
        <v>300</v>
      </c>
      <c r="G52" s="5">
        <f>E52*F52</f>
        <v>406.74764832234604</v>
      </c>
      <c r="H52" s="4">
        <f t="shared" si="4"/>
        <v>360</v>
      </c>
      <c r="I52" s="5">
        <v>143</v>
      </c>
      <c r="J52" s="4">
        <f t="shared" si="5"/>
        <v>51480</v>
      </c>
      <c r="K52" s="4" t="s">
        <v>463</v>
      </c>
      <c r="L52" s="6"/>
      <c r="M52" s="39" t="s">
        <v>497</v>
      </c>
    </row>
    <row r="53" spans="1:13" s="12" customFormat="1" ht="20.149999999999999" customHeight="1" x14ac:dyDescent="0.35">
      <c r="A53" s="2">
        <v>4</v>
      </c>
      <c r="B53" s="2" t="s">
        <v>228</v>
      </c>
      <c r="C53" s="3" t="s">
        <v>229</v>
      </c>
      <c r="D53" s="2" t="s">
        <v>58</v>
      </c>
      <c r="E53" s="2">
        <v>1.66402934025631</v>
      </c>
      <c r="F53" s="4">
        <v>2657</v>
      </c>
      <c r="G53" s="5">
        <f>E53*F53</f>
        <v>4421.3259570610153</v>
      </c>
      <c r="H53" s="4">
        <f t="shared" si="4"/>
        <v>3188.4</v>
      </c>
      <c r="I53" s="5">
        <v>175</v>
      </c>
      <c r="J53" s="4">
        <f t="shared" si="5"/>
        <v>557970</v>
      </c>
      <c r="K53" s="4" t="s">
        <v>463</v>
      </c>
      <c r="L53" s="6"/>
      <c r="M53" s="39" t="s">
        <v>497</v>
      </c>
    </row>
    <row r="54" spans="1:13" s="12" customFormat="1" ht="20.149999999999999" customHeight="1" x14ac:dyDescent="0.35">
      <c r="A54" s="2">
        <v>5</v>
      </c>
      <c r="B54" s="2" t="s">
        <v>362</v>
      </c>
      <c r="C54" s="3" t="s">
        <v>363</v>
      </c>
      <c r="D54" s="2" t="s">
        <v>58</v>
      </c>
      <c r="E54" s="2">
        <v>1.8532</v>
      </c>
      <c r="F54" s="4">
        <v>210</v>
      </c>
      <c r="G54" s="5">
        <f>E54*F54</f>
        <v>389.17199999999997</v>
      </c>
      <c r="H54" s="4">
        <f t="shared" si="4"/>
        <v>252</v>
      </c>
      <c r="I54" s="5">
        <v>201</v>
      </c>
      <c r="J54" s="4">
        <f t="shared" si="5"/>
        <v>50652</v>
      </c>
      <c r="K54" s="4" t="s">
        <v>463</v>
      </c>
      <c r="L54" s="6"/>
      <c r="M54" s="39" t="s">
        <v>497</v>
      </c>
    </row>
    <row r="55" spans="1:13" s="12" customFormat="1" ht="20.149999999999999" customHeight="1" x14ac:dyDescent="0.35">
      <c r="A55" s="131" t="s">
        <v>480</v>
      </c>
      <c r="B55" s="131"/>
      <c r="C55" s="131"/>
      <c r="D55" s="2"/>
      <c r="E55" s="2"/>
      <c r="F55" s="4"/>
      <c r="G55" s="31">
        <f>SUM(G50:G54)</f>
        <v>8670.1317962689991</v>
      </c>
      <c r="H55" s="4"/>
      <c r="I55" s="5"/>
      <c r="J55" s="18">
        <f>SUM(J50:J54)</f>
        <v>1107388.56</v>
      </c>
      <c r="K55" s="4"/>
      <c r="L55" s="6"/>
      <c r="M55" s="3"/>
    </row>
    <row r="56" spans="1:13" s="12" customFormat="1" ht="20.149999999999999" customHeight="1" x14ac:dyDescent="0.35">
      <c r="A56" s="27" t="s">
        <v>488</v>
      </c>
      <c r="B56" s="132" t="s">
        <v>472</v>
      </c>
      <c r="C56" s="129"/>
      <c r="D56" s="10"/>
      <c r="E56" s="11"/>
      <c r="F56" s="10"/>
      <c r="G56" s="10"/>
      <c r="H56" s="10"/>
      <c r="I56" s="10"/>
      <c r="J56" s="10"/>
      <c r="K56" s="10"/>
      <c r="L56" s="10"/>
      <c r="M56" s="10"/>
    </row>
    <row r="57" spans="1:13" s="12" customFormat="1" ht="20.149999999999999" customHeight="1" x14ac:dyDescent="0.35">
      <c r="A57" s="2">
        <v>1</v>
      </c>
      <c r="B57" s="2" t="s">
        <v>69</v>
      </c>
      <c r="C57" s="3" t="s">
        <v>70</v>
      </c>
      <c r="D57" s="2" t="s">
        <v>60</v>
      </c>
      <c r="E57" s="2">
        <v>0.68836702954898898</v>
      </c>
      <c r="F57" s="4">
        <v>918</v>
      </c>
      <c r="G57" s="5">
        <v>631.92093312597194</v>
      </c>
      <c r="H57" s="4">
        <f>F57*20%+F57</f>
        <v>1101.5999999999999</v>
      </c>
      <c r="I57" s="5">
        <v>65</v>
      </c>
      <c r="J57" s="4">
        <f>H57*I57</f>
        <v>71604</v>
      </c>
      <c r="K57" s="4" t="s">
        <v>460</v>
      </c>
      <c r="L57" s="6"/>
      <c r="M57" s="39" t="s">
        <v>497</v>
      </c>
    </row>
    <row r="58" spans="1:13" s="12" customFormat="1" ht="20.149999999999999" customHeight="1" x14ac:dyDescent="0.35">
      <c r="A58" s="2">
        <v>2</v>
      </c>
      <c r="B58" s="2" t="s">
        <v>130</v>
      </c>
      <c r="C58" s="3" t="s">
        <v>131</v>
      </c>
      <c r="D58" s="2" t="s">
        <v>60</v>
      </c>
      <c r="E58" s="2">
        <v>0.63674796747967399</v>
      </c>
      <c r="F58" s="4">
        <v>530</v>
      </c>
      <c r="G58" s="5">
        <v>337.47642276422721</v>
      </c>
      <c r="H58" s="4">
        <f t="shared" ref="H58:H66" si="6">F58*20%+F58</f>
        <v>636</v>
      </c>
      <c r="I58" s="5">
        <v>61.5</v>
      </c>
      <c r="J58" s="4">
        <f t="shared" ref="J58:J66" si="7">H58*I58</f>
        <v>39114</v>
      </c>
      <c r="K58" s="4" t="s">
        <v>463</v>
      </c>
      <c r="L58" s="6"/>
      <c r="M58" s="3"/>
    </row>
    <row r="59" spans="1:13" s="12" customFormat="1" ht="20.149999999999999" customHeight="1" x14ac:dyDescent="0.35">
      <c r="A59" s="2">
        <v>3</v>
      </c>
      <c r="B59" s="2" t="s">
        <v>138</v>
      </c>
      <c r="C59" s="3" t="s">
        <v>139</v>
      </c>
      <c r="D59" s="2" t="s">
        <v>60</v>
      </c>
      <c r="E59" s="2">
        <v>0.56160631364195601</v>
      </c>
      <c r="F59" s="4">
        <v>4599</v>
      </c>
      <c r="G59" s="5">
        <v>2582.8274364393556</v>
      </c>
      <c r="H59" s="4">
        <f t="shared" si="6"/>
        <v>5518.8</v>
      </c>
      <c r="I59" s="5">
        <v>59.5</v>
      </c>
      <c r="J59" s="4">
        <f t="shared" si="7"/>
        <v>328368.60000000003</v>
      </c>
      <c r="K59" s="4" t="s">
        <v>463</v>
      </c>
      <c r="L59" s="6"/>
      <c r="M59" s="39" t="s">
        <v>497</v>
      </c>
    </row>
    <row r="60" spans="1:13" s="12" customFormat="1" ht="20.149999999999999" customHeight="1" x14ac:dyDescent="0.35">
      <c r="A60" s="2">
        <v>4</v>
      </c>
      <c r="B60" s="2" t="s">
        <v>266</v>
      </c>
      <c r="C60" s="3" t="s">
        <v>267</v>
      </c>
      <c r="D60" s="2" t="s">
        <v>60</v>
      </c>
      <c r="E60" s="2">
        <v>0.38749335358906101</v>
      </c>
      <c r="F60" s="4">
        <v>7179</v>
      </c>
      <c r="G60" s="5">
        <v>2781.8147854158688</v>
      </c>
      <c r="H60" s="4">
        <f t="shared" si="6"/>
        <v>8614.7999999999993</v>
      </c>
      <c r="I60" s="5">
        <v>42.15</v>
      </c>
      <c r="J60" s="4">
        <f t="shared" si="7"/>
        <v>363113.81999999995</v>
      </c>
      <c r="K60" s="4" t="s">
        <v>463</v>
      </c>
      <c r="L60" s="6"/>
      <c r="M60" s="39" t="s">
        <v>497</v>
      </c>
    </row>
    <row r="61" spans="1:13" s="12" customFormat="1" ht="20.149999999999999" customHeight="1" x14ac:dyDescent="0.35">
      <c r="A61" s="2">
        <v>5</v>
      </c>
      <c r="B61" s="2" t="s">
        <v>421</v>
      </c>
      <c r="C61" s="3" t="s">
        <v>420</v>
      </c>
      <c r="D61" s="2" t="s">
        <v>58</v>
      </c>
      <c r="E61" s="2">
        <v>0.48459999999999998</v>
      </c>
      <c r="F61" s="4"/>
      <c r="G61" s="5">
        <f>E61*F61</f>
        <v>0</v>
      </c>
      <c r="H61" s="4">
        <v>240</v>
      </c>
      <c r="I61" s="5">
        <v>60</v>
      </c>
      <c r="J61" s="4">
        <f t="shared" si="7"/>
        <v>14400</v>
      </c>
      <c r="K61" s="4" t="s">
        <v>459</v>
      </c>
      <c r="L61" s="6"/>
      <c r="M61" s="3"/>
    </row>
    <row r="62" spans="1:13" s="12" customFormat="1" ht="20.149999999999999" customHeight="1" x14ac:dyDescent="0.35">
      <c r="A62" s="2">
        <v>6</v>
      </c>
      <c r="B62" s="2" t="s">
        <v>118</v>
      </c>
      <c r="C62" s="3" t="s">
        <v>119</v>
      </c>
      <c r="D62" s="2" t="s">
        <v>60</v>
      </c>
      <c r="E62" s="2">
        <v>0.81775903614457801</v>
      </c>
      <c r="F62" s="4">
        <v>990</v>
      </c>
      <c r="G62" s="5">
        <v>809.58144578313227</v>
      </c>
      <c r="H62" s="4">
        <f t="shared" si="6"/>
        <v>1188</v>
      </c>
      <c r="I62" s="5">
        <v>64.5</v>
      </c>
      <c r="J62" s="4">
        <f t="shared" si="7"/>
        <v>76626</v>
      </c>
      <c r="K62" s="4" t="s">
        <v>463</v>
      </c>
      <c r="L62" s="6"/>
      <c r="M62" s="39" t="s">
        <v>497</v>
      </c>
    </row>
    <row r="63" spans="1:13" s="12" customFormat="1" ht="20.149999999999999" customHeight="1" x14ac:dyDescent="0.35">
      <c r="A63" s="2">
        <v>7</v>
      </c>
      <c r="B63" s="2" t="s">
        <v>142</v>
      </c>
      <c r="C63" s="3" t="s">
        <v>143</v>
      </c>
      <c r="D63" s="2" t="s">
        <v>60</v>
      </c>
      <c r="E63" s="2">
        <v>0.71735542396371399</v>
      </c>
      <c r="F63" s="4">
        <v>94839</v>
      </c>
      <c r="G63" s="5">
        <v>68033.271053294666</v>
      </c>
      <c r="H63" s="4">
        <f t="shared" si="6"/>
        <v>113806.8</v>
      </c>
      <c r="I63" s="5">
        <v>79</v>
      </c>
      <c r="J63" s="4">
        <f t="shared" si="7"/>
        <v>8990737.2000000011</v>
      </c>
      <c r="K63" s="4" t="s">
        <v>452</v>
      </c>
      <c r="L63" s="6"/>
      <c r="M63" s="39" t="s">
        <v>497</v>
      </c>
    </row>
    <row r="64" spans="1:13" s="12" customFormat="1" ht="20.149999999999999" customHeight="1" x14ac:dyDescent="0.35">
      <c r="A64" s="2">
        <v>8</v>
      </c>
      <c r="B64" s="2" t="s">
        <v>144</v>
      </c>
      <c r="C64" s="3" t="s">
        <v>145</v>
      </c>
      <c r="D64" s="2" t="s">
        <v>60</v>
      </c>
      <c r="E64" s="2">
        <v>0.56480328961991499</v>
      </c>
      <c r="F64" s="4">
        <v>10270</v>
      </c>
      <c r="G64" s="5">
        <v>5800.5297843965272</v>
      </c>
      <c r="H64" s="4">
        <f t="shared" si="6"/>
        <v>12324</v>
      </c>
      <c r="I64" s="5">
        <v>61.5</v>
      </c>
      <c r="J64" s="4">
        <f t="shared" si="7"/>
        <v>757926</v>
      </c>
      <c r="K64" s="4" t="s">
        <v>452</v>
      </c>
      <c r="L64" s="6"/>
      <c r="M64" s="39" t="s">
        <v>497</v>
      </c>
    </row>
    <row r="65" spans="1:13" s="12" customFormat="1" ht="20.149999999999999" customHeight="1" x14ac:dyDescent="0.35">
      <c r="A65" s="2">
        <v>9</v>
      </c>
      <c r="B65" s="2" t="s">
        <v>150</v>
      </c>
      <c r="C65" s="3" t="s">
        <v>151</v>
      </c>
      <c r="D65" s="2" t="s">
        <v>60</v>
      </c>
      <c r="E65" s="2">
        <v>0.54227220299884604</v>
      </c>
      <c r="F65" s="4">
        <v>590</v>
      </c>
      <c r="G65" s="5">
        <v>319.94059976931919</v>
      </c>
      <c r="H65" s="4">
        <f t="shared" si="6"/>
        <v>708</v>
      </c>
      <c r="I65" s="5">
        <v>55</v>
      </c>
      <c r="J65" s="4">
        <f t="shared" si="7"/>
        <v>38940</v>
      </c>
      <c r="K65" s="4" t="s">
        <v>451</v>
      </c>
      <c r="L65" s="6"/>
      <c r="M65" s="3"/>
    </row>
    <row r="66" spans="1:13" s="12" customFormat="1" ht="20.149999999999999" customHeight="1" x14ac:dyDescent="0.35">
      <c r="A66" s="2">
        <v>10</v>
      </c>
      <c r="B66" s="2" t="s">
        <v>262</v>
      </c>
      <c r="C66" s="3" t="s">
        <v>263</v>
      </c>
      <c r="D66" s="2" t="s">
        <v>60</v>
      </c>
      <c r="E66" s="2">
        <v>0.73338394793926198</v>
      </c>
      <c r="F66" s="4">
        <v>1534</v>
      </c>
      <c r="G66" s="5">
        <v>1125.0109761388278</v>
      </c>
      <c r="H66" s="4">
        <f t="shared" si="6"/>
        <v>1840.8</v>
      </c>
      <c r="I66" s="5">
        <v>79.5</v>
      </c>
      <c r="J66" s="4">
        <f t="shared" si="7"/>
        <v>146343.6</v>
      </c>
      <c r="K66" s="4" t="s">
        <v>463</v>
      </c>
      <c r="L66" s="6"/>
      <c r="M66" s="39" t="s">
        <v>497</v>
      </c>
    </row>
    <row r="67" spans="1:13" s="12" customFormat="1" ht="20.149999999999999" customHeight="1" x14ac:dyDescent="0.35">
      <c r="A67" s="131" t="s">
        <v>480</v>
      </c>
      <c r="B67" s="131"/>
      <c r="C67" s="131"/>
      <c r="D67" s="2"/>
      <c r="E67" s="2"/>
      <c r="F67" s="4"/>
      <c r="G67" s="31">
        <f>SUM(G57:G66)</f>
        <v>82422.373437127899</v>
      </c>
      <c r="H67" s="4"/>
      <c r="I67" s="5"/>
      <c r="J67" s="18">
        <f>SUM(J57:J66)</f>
        <v>10827173.220000001</v>
      </c>
      <c r="K67" s="4"/>
      <c r="L67" s="6"/>
      <c r="M67" s="3"/>
    </row>
    <row r="68" spans="1:13" s="12" customFormat="1" ht="20.149999999999999" customHeight="1" x14ac:dyDescent="0.35">
      <c r="A68" s="27" t="s">
        <v>489</v>
      </c>
      <c r="B68" s="132" t="s">
        <v>473</v>
      </c>
      <c r="C68" s="129"/>
      <c r="D68" s="10"/>
      <c r="E68" s="11"/>
      <c r="F68" s="10"/>
      <c r="G68" s="10"/>
      <c r="H68" s="10"/>
      <c r="I68" s="10"/>
      <c r="J68" s="10"/>
      <c r="K68" s="10"/>
      <c r="L68" s="10"/>
      <c r="M68" s="10"/>
    </row>
    <row r="69" spans="1:13" s="12" customFormat="1" ht="20.149999999999999" customHeight="1" x14ac:dyDescent="0.35">
      <c r="A69" s="2">
        <v>1</v>
      </c>
      <c r="B69" s="2" t="s">
        <v>32</v>
      </c>
      <c r="C69" s="3" t="s">
        <v>33</v>
      </c>
      <c r="D69" s="2" t="s">
        <v>31</v>
      </c>
      <c r="E69" s="2">
        <v>0.25735714285714201</v>
      </c>
      <c r="F69" s="4">
        <v>1049</v>
      </c>
      <c r="G69" s="5">
        <v>269.96764285714198</v>
      </c>
      <c r="H69" s="4">
        <f>F69*20%+F69</f>
        <v>1258.8</v>
      </c>
      <c r="I69" s="5">
        <v>18</v>
      </c>
      <c r="J69" s="4">
        <f>H69*I69</f>
        <v>22658.399999999998</v>
      </c>
      <c r="K69" s="4" t="s">
        <v>460</v>
      </c>
      <c r="L69" s="6"/>
      <c r="M69" s="10"/>
    </row>
    <row r="70" spans="1:13" s="12" customFormat="1" ht="20.149999999999999" customHeight="1" x14ac:dyDescent="0.35">
      <c r="A70" s="2">
        <v>2</v>
      </c>
      <c r="B70" s="2" t="s">
        <v>34</v>
      </c>
      <c r="C70" s="3" t="s">
        <v>35</v>
      </c>
      <c r="D70" s="2" t="s">
        <v>31</v>
      </c>
      <c r="E70" s="2">
        <v>0.15061192923459199</v>
      </c>
      <c r="F70" s="4">
        <v>14645</v>
      </c>
      <c r="G70" s="5">
        <v>2205.7117036405998</v>
      </c>
      <c r="H70" s="4">
        <f t="shared" ref="H70:H86" si="8">F70*20%+F70</f>
        <v>17574</v>
      </c>
      <c r="I70" s="5">
        <v>16</v>
      </c>
      <c r="J70" s="4">
        <f t="shared" ref="J70:J86" si="9">H70*I70</f>
        <v>281184</v>
      </c>
      <c r="K70" s="4" t="s">
        <v>460</v>
      </c>
      <c r="L70" s="6"/>
      <c r="M70" s="39" t="s">
        <v>497</v>
      </c>
    </row>
    <row r="71" spans="1:13" s="12" customFormat="1" ht="20.149999999999999" customHeight="1" x14ac:dyDescent="0.35">
      <c r="A71" s="2">
        <v>3</v>
      </c>
      <c r="B71" s="2" t="s">
        <v>170</v>
      </c>
      <c r="C71" s="3" t="s">
        <v>171</v>
      </c>
      <c r="D71" s="2" t="s">
        <v>59</v>
      </c>
      <c r="E71" s="2">
        <v>0.30002994011975997</v>
      </c>
      <c r="F71" s="4">
        <v>1000</v>
      </c>
      <c r="G71" s="5">
        <v>300.02994011976</v>
      </c>
      <c r="H71" s="4">
        <f t="shared" si="8"/>
        <v>1200</v>
      </c>
      <c r="I71" s="5">
        <v>32</v>
      </c>
      <c r="J71" s="4">
        <f t="shared" si="9"/>
        <v>38400</v>
      </c>
      <c r="K71" s="4" t="s">
        <v>463</v>
      </c>
      <c r="L71" s="6"/>
      <c r="M71" s="10"/>
    </row>
    <row r="72" spans="1:13" s="12" customFormat="1" ht="20.149999999999999" customHeight="1" x14ac:dyDescent="0.35">
      <c r="A72" s="2">
        <v>4</v>
      </c>
      <c r="B72" s="2" t="s">
        <v>220</v>
      </c>
      <c r="C72" s="3" t="s">
        <v>221</v>
      </c>
      <c r="D72" s="2" t="s">
        <v>58</v>
      </c>
      <c r="E72" s="2">
        <v>0.32136602451838803</v>
      </c>
      <c r="F72" s="4">
        <v>1880</v>
      </c>
      <c r="G72" s="5">
        <v>604.16812609456952</v>
      </c>
      <c r="H72" s="4">
        <f t="shared" si="8"/>
        <v>2256</v>
      </c>
      <c r="I72" s="5">
        <v>35</v>
      </c>
      <c r="J72" s="4">
        <f t="shared" si="9"/>
        <v>78960</v>
      </c>
      <c r="K72" s="4" t="s">
        <v>454</v>
      </c>
      <c r="L72" s="6"/>
      <c r="M72" s="39" t="s">
        <v>497</v>
      </c>
    </row>
    <row r="73" spans="1:13" s="12" customFormat="1" ht="20.149999999999999" customHeight="1" x14ac:dyDescent="0.35">
      <c r="A73" s="2">
        <v>5</v>
      </c>
      <c r="B73" s="2" t="s">
        <v>252</v>
      </c>
      <c r="C73" s="3" t="s">
        <v>253</v>
      </c>
      <c r="D73" s="2" t="s">
        <v>58</v>
      </c>
      <c r="E73" s="2">
        <v>0.2</v>
      </c>
      <c r="F73" s="4">
        <v>250</v>
      </c>
      <c r="G73" s="5">
        <v>50</v>
      </c>
      <c r="H73" s="4">
        <f t="shared" si="8"/>
        <v>300</v>
      </c>
      <c r="I73" s="5">
        <v>22</v>
      </c>
      <c r="J73" s="4">
        <f t="shared" si="9"/>
        <v>6600</v>
      </c>
      <c r="K73" s="4" t="s">
        <v>463</v>
      </c>
      <c r="L73" s="6"/>
      <c r="M73" s="10"/>
    </row>
    <row r="74" spans="1:13" s="12" customFormat="1" ht="20.149999999999999" customHeight="1" x14ac:dyDescent="0.35">
      <c r="A74" s="2">
        <v>6</v>
      </c>
      <c r="B74" s="2" t="s">
        <v>292</v>
      </c>
      <c r="C74" s="3" t="s">
        <v>293</v>
      </c>
      <c r="D74" s="2" t="s">
        <v>58</v>
      </c>
      <c r="E74" s="2">
        <v>1.23832861808991</v>
      </c>
      <c r="F74" s="4">
        <v>85</v>
      </c>
      <c r="G74" s="5">
        <v>105.25793253764235</v>
      </c>
      <c r="H74" s="4">
        <f t="shared" si="8"/>
        <v>102</v>
      </c>
      <c r="I74" s="5">
        <v>199</v>
      </c>
      <c r="J74" s="4">
        <f t="shared" si="9"/>
        <v>20298</v>
      </c>
      <c r="K74" s="4" t="s">
        <v>456</v>
      </c>
      <c r="L74" s="6"/>
      <c r="M74" s="10"/>
    </row>
    <row r="75" spans="1:13" s="12" customFormat="1" ht="20.149999999999999" customHeight="1" x14ac:dyDescent="0.35">
      <c r="A75" s="2">
        <v>7</v>
      </c>
      <c r="B75" s="3" t="s">
        <v>379</v>
      </c>
      <c r="C75" s="1" t="s">
        <v>408</v>
      </c>
      <c r="D75" s="2" t="s">
        <v>31</v>
      </c>
      <c r="E75" s="2"/>
      <c r="F75" s="4"/>
      <c r="G75" s="5">
        <v>0</v>
      </c>
      <c r="H75" s="4">
        <v>50</v>
      </c>
      <c r="I75" s="5">
        <v>45</v>
      </c>
      <c r="J75" s="4">
        <f t="shared" si="9"/>
        <v>2250</v>
      </c>
      <c r="K75" s="4" t="s">
        <v>454</v>
      </c>
      <c r="L75" s="6"/>
      <c r="M75" s="10"/>
    </row>
    <row r="76" spans="1:13" s="12" customFormat="1" ht="20.149999999999999" customHeight="1" x14ac:dyDescent="0.35">
      <c r="A76" s="2">
        <v>8</v>
      </c>
      <c r="B76" s="2" t="s">
        <v>65</v>
      </c>
      <c r="C76" s="3" t="s">
        <v>66</v>
      </c>
      <c r="D76" s="2" t="s">
        <v>31</v>
      </c>
      <c r="E76" s="2">
        <v>0.24589061657938999</v>
      </c>
      <c r="F76" s="4">
        <v>2002</v>
      </c>
      <c r="G76" s="5">
        <v>492.27301439193877</v>
      </c>
      <c r="H76" s="4">
        <f t="shared" si="8"/>
        <v>2402.4</v>
      </c>
      <c r="I76" s="5">
        <v>27</v>
      </c>
      <c r="J76" s="4">
        <f t="shared" si="9"/>
        <v>64864.800000000003</v>
      </c>
      <c r="K76" s="4" t="s">
        <v>463</v>
      </c>
      <c r="L76" s="6"/>
      <c r="M76" s="39" t="s">
        <v>497</v>
      </c>
    </row>
    <row r="77" spans="1:13" s="12" customFormat="1" ht="20.149999999999999" customHeight="1" x14ac:dyDescent="0.35">
      <c r="A77" s="2">
        <v>9</v>
      </c>
      <c r="B77" s="2" t="s">
        <v>110</v>
      </c>
      <c r="C77" s="3" t="s">
        <v>111</v>
      </c>
      <c r="D77" s="2" t="s">
        <v>31</v>
      </c>
      <c r="E77" s="2">
        <v>0.17518018018018</v>
      </c>
      <c r="F77" s="4">
        <v>945</v>
      </c>
      <c r="G77" s="5">
        <v>165.54527027027009</v>
      </c>
      <c r="H77" s="4">
        <f t="shared" si="8"/>
        <v>1134</v>
      </c>
      <c r="I77" s="5">
        <v>18.899999999999999</v>
      </c>
      <c r="J77" s="4">
        <f t="shared" si="9"/>
        <v>21432.6</v>
      </c>
      <c r="K77" s="4" t="s">
        <v>463</v>
      </c>
      <c r="L77" s="6"/>
      <c r="M77" s="10"/>
    </row>
    <row r="78" spans="1:13" s="12" customFormat="1" ht="20.149999999999999" customHeight="1" x14ac:dyDescent="0.35">
      <c r="A78" s="2">
        <v>10</v>
      </c>
      <c r="B78" s="2" t="s">
        <v>333</v>
      </c>
      <c r="C78" s="3" t="s">
        <v>367</v>
      </c>
      <c r="D78" s="2" t="s">
        <v>58</v>
      </c>
      <c r="E78" s="2">
        <v>0.62761627906976702</v>
      </c>
      <c r="F78" s="4">
        <v>377</v>
      </c>
      <c r="G78" s="5">
        <v>236.61133720930218</v>
      </c>
      <c r="H78" s="4">
        <f t="shared" si="8"/>
        <v>452.4</v>
      </c>
      <c r="I78" s="5">
        <v>100</v>
      </c>
      <c r="J78" s="4">
        <f t="shared" si="9"/>
        <v>45240</v>
      </c>
      <c r="K78" s="4" t="s">
        <v>456</v>
      </c>
      <c r="L78" s="6"/>
      <c r="M78" s="10"/>
    </row>
    <row r="79" spans="1:13" s="12" customFormat="1" ht="20.149999999999999" customHeight="1" x14ac:dyDescent="0.35">
      <c r="A79" s="2">
        <v>11</v>
      </c>
      <c r="B79" s="2" t="s">
        <v>67</v>
      </c>
      <c r="C79" s="3" t="s">
        <v>68</v>
      </c>
      <c r="D79" s="2" t="s">
        <v>31</v>
      </c>
      <c r="E79" s="2">
        <v>0.34132075471698098</v>
      </c>
      <c r="F79" s="4">
        <v>265</v>
      </c>
      <c r="G79" s="5">
        <v>90.44999999999996</v>
      </c>
      <c r="H79" s="4">
        <f t="shared" si="8"/>
        <v>318</v>
      </c>
      <c r="I79" s="5">
        <v>34.29</v>
      </c>
      <c r="J79" s="4">
        <f t="shared" si="9"/>
        <v>10904.22</v>
      </c>
      <c r="K79" s="4" t="s">
        <v>454</v>
      </c>
      <c r="L79" s="6"/>
      <c r="M79" s="10"/>
    </row>
    <row r="80" spans="1:13" s="12" customFormat="1" ht="20.149999999999999" customHeight="1" x14ac:dyDescent="0.35">
      <c r="A80" s="2">
        <v>12</v>
      </c>
      <c r="B80" s="2" t="s">
        <v>188</v>
      </c>
      <c r="C80" s="3" t="s">
        <v>189</v>
      </c>
      <c r="D80" s="2" t="s">
        <v>58</v>
      </c>
      <c r="E80" s="2">
        <v>0.15604477887457099</v>
      </c>
      <c r="F80" s="4">
        <v>1463</v>
      </c>
      <c r="G80" s="5">
        <v>228.29351149349736</v>
      </c>
      <c r="H80" s="4">
        <f t="shared" si="8"/>
        <v>1755.6</v>
      </c>
      <c r="I80" s="5">
        <v>17</v>
      </c>
      <c r="J80" s="4">
        <f t="shared" si="9"/>
        <v>29845.199999999997</v>
      </c>
      <c r="K80" s="4" t="s">
        <v>460</v>
      </c>
      <c r="L80" s="6"/>
      <c r="M80" s="10"/>
    </row>
    <row r="81" spans="1:13" s="12" customFormat="1" ht="20.149999999999999" customHeight="1" x14ac:dyDescent="0.35">
      <c r="A81" s="2">
        <v>13</v>
      </c>
      <c r="B81" s="2" t="s">
        <v>216</v>
      </c>
      <c r="C81" s="3" t="s">
        <v>217</v>
      </c>
      <c r="D81" s="2" t="s">
        <v>58</v>
      </c>
      <c r="E81" s="2">
        <v>0.78758620689655101</v>
      </c>
      <c r="F81" s="4">
        <v>250</v>
      </c>
      <c r="G81" s="5">
        <v>196.89655172413777</v>
      </c>
      <c r="H81" s="4">
        <f t="shared" si="8"/>
        <v>300</v>
      </c>
      <c r="I81" s="5">
        <v>112</v>
      </c>
      <c r="J81" s="4">
        <f t="shared" si="9"/>
        <v>33600</v>
      </c>
      <c r="K81" s="4" t="s">
        <v>459</v>
      </c>
      <c r="L81" s="6"/>
      <c r="M81" s="10"/>
    </row>
    <row r="82" spans="1:13" s="12" customFormat="1" ht="20.149999999999999" customHeight="1" x14ac:dyDescent="0.35">
      <c r="A82" s="2">
        <v>14</v>
      </c>
      <c r="B82" s="2" t="s">
        <v>236</v>
      </c>
      <c r="C82" s="3" t="s">
        <v>237</v>
      </c>
      <c r="D82" s="2" t="s">
        <v>58</v>
      </c>
      <c r="E82" s="2">
        <v>0.75758257500084103</v>
      </c>
      <c r="F82" s="4">
        <v>415</v>
      </c>
      <c r="G82" s="5">
        <v>314.39676862534901</v>
      </c>
      <c r="H82" s="4">
        <f t="shared" si="8"/>
        <v>498</v>
      </c>
      <c r="I82" s="5">
        <v>83.6</v>
      </c>
      <c r="J82" s="4">
        <f t="shared" si="9"/>
        <v>41632.799999999996</v>
      </c>
      <c r="K82" s="4" t="s">
        <v>457</v>
      </c>
      <c r="L82" s="6"/>
      <c r="M82" s="10"/>
    </row>
    <row r="83" spans="1:13" s="12" customFormat="1" ht="20.149999999999999" customHeight="1" x14ac:dyDescent="0.35">
      <c r="A83" s="2">
        <v>15</v>
      </c>
      <c r="B83" s="2" t="s">
        <v>294</v>
      </c>
      <c r="C83" s="3" t="s">
        <v>366</v>
      </c>
      <c r="D83" s="2" t="s">
        <v>58</v>
      </c>
      <c r="E83" s="2">
        <v>0.35625000000000001</v>
      </c>
      <c r="F83" s="4">
        <v>120</v>
      </c>
      <c r="G83" s="5">
        <v>42.75</v>
      </c>
      <c r="H83" s="4">
        <f t="shared" si="8"/>
        <v>144</v>
      </c>
      <c r="I83" s="5">
        <v>39.06</v>
      </c>
      <c r="J83" s="4">
        <f t="shared" si="9"/>
        <v>5624.64</v>
      </c>
      <c r="K83" s="4" t="s">
        <v>454</v>
      </c>
      <c r="L83" s="6"/>
      <c r="M83" s="10"/>
    </row>
    <row r="84" spans="1:13" s="12" customFormat="1" ht="20.149999999999999" customHeight="1" x14ac:dyDescent="0.35">
      <c r="A84" s="2">
        <v>16</v>
      </c>
      <c r="B84" s="3" t="s">
        <v>376</v>
      </c>
      <c r="C84" s="1" t="s">
        <v>409</v>
      </c>
      <c r="D84" s="2" t="s">
        <v>31</v>
      </c>
      <c r="E84" s="2"/>
      <c r="F84" s="4"/>
      <c r="G84" s="5">
        <v>0</v>
      </c>
      <c r="H84" s="4">
        <v>50</v>
      </c>
      <c r="I84" s="5">
        <v>29.94</v>
      </c>
      <c r="J84" s="4">
        <f t="shared" si="9"/>
        <v>1497</v>
      </c>
      <c r="K84" s="4" t="s">
        <v>460</v>
      </c>
      <c r="L84" s="6"/>
      <c r="M84" s="10"/>
    </row>
    <row r="85" spans="1:13" s="12" customFormat="1" ht="20.149999999999999" customHeight="1" x14ac:dyDescent="0.35">
      <c r="A85" s="2">
        <v>17</v>
      </c>
      <c r="B85" s="2" t="s">
        <v>108</v>
      </c>
      <c r="C85" s="3" t="s">
        <v>109</v>
      </c>
      <c r="D85" s="2" t="s">
        <v>5</v>
      </c>
      <c r="E85" s="2">
        <v>0.46313868613138598</v>
      </c>
      <c r="F85" s="4">
        <v>655</v>
      </c>
      <c r="G85" s="5">
        <f>E85*F85</f>
        <v>303.35583941605779</v>
      </c>
      <c r="H85" s="4">
        <f t="shared" si="8"/>
        <v>786</v>
      </c>
      <c r="I85" s="5">
        <v>50</v>
      </c>
      <c r="J85" s="4">
        <f t="shared" si="9"/>
        <v>39300</v>
      </c>
      <c r="K85" s="4" t="s">
        <v>456</v>
      </c>
      <c r="L85" s="6"/>
      <c r="M85" s="10"/>
    </row>
    <row r="86" spans="1:13" s="12" customFormat="1" ht="20.149999999999999" customHeight="1" x14ac:dyDescent="0.35">
      <c r="A86" s="2">
        <v>18</v>
      </c>
      <c r="B86" s="2" t="s">
        <v>36</v>
      </c>
      <c r="C86" s="3" t="s">
        <v>37</v>
      </c>
      <c r="D86" s="2" t="s">
        <v>5</v>
      </c>
      <c r="E86" s="2">
        <v>4.6666666666666599</v>
      </c>
      <c r="F86" s="4">
        <v>61</v>
      </c>
      <c r="G86" s="5">
        <f>E86*F86</f>
        <v>284.66666666666623</v>
      </c>
      <c r="H86" s="4">
        <f t="shared" si="8"/>
        <v>73.2</v>
      </c>
      <c r="I86" s="5">
        <v>484</v>
      </c>
      <c r="J86" s="4">
        <f t="shared" si="9"/>
        <v>35428.800000000003</v>
      </c>
      <c r="K86" s="4" t="s">
        <v>457</v>
      </c>
      <c r="L86" s="6"/>
      <c r="M86" s="10"/>
    </row>
    <row r="87" spans="1:13" s="12" customFormat="1" ht="20.149999999999999" customHeight="1" x14ac:dyDescent="0.35">
      <c r="A87" s="131" t="s">
        <v>480</v>
      </c>
      <c r="B87" s="131"/>
      <c r="C87" s="131"/>
      <c r="D87" s="2"/>
      <c r="E87" s="2"/>
      <c r="F87" s="4"/>
      <c r="G87" s="31">
        <f>SUM(G69:G86)</f>
        <v>5890.3743050469329</v>
      </c>
      <c r="H87" s="4"/>
      <c r="I87" s="5"/>
      <c r="J87" s="18">
        <f>SUM(J69:J86)</f>
        <v>779720.46000000008</v>
      </c>
      <c r="K87" s="4"/>
      <c r="L87" s="6"/>
      <c r="M87" s="10"/>
    </row>
    <row r="88" spans="1:13" s="12" customFormat="1" ht="20.149999999999999" customHeight="1" x14ac:dyDescent="0.35">
      <c r="A88" s="27" t="s">
        <v>490</v>
      </c>
      <c r="B88" s="132" t="s">
        <v>474</v>
      </c>
      <c r="C88" s="129"/>
      <c r="D88" s="10"/>
      <c r="E88" s="11"/>
      <c r="F88" s="10"/>
      <c r="G88" s="10"/>
      <c r="H88" s="10"/>
      <c r="I88" s="10"/>
      <c r="J88" s="10"/>
      <c r="K88" s="10"/>
      <c r="L88" s="10"/>
      <c r="M88" s="10"/>
    </row>
    <row r="89" spans="1:13" s="12" customFormat="1" ht="20.149999999999999" customHeight="1" x14ac:dyDescent="0.35">
      <c r="A89" s="2">
        <v>1</v>
      </c>
      <c r="B89" s="2" t="s">
        <v>9</v>
      </c>
      <c r="C89" s="3" t="s">
        <v>10</v>
      </c>
      <c r="D89" s="2" t="s">
        <v>11</v>
      </c>
      <c r="E89" s="2">
        <v>0.20116724738675901</v>
      </c>
      <c r="F89" s="4">
        <v>3520</v>
      </c>
      <c r="G89" s="5">
        <v>708.10871080139168</v>
      </c>
      <c r="H89" s="4">
        <f>F89*20%+F89</f>
        <v>4224</v>
      </c>
      <c r="I89" s="5">
        <v>22</v>
      </c>
      <c r="J89" s="4">
        <f>H89*I89</f>
        <v>92928</v>
      </c>
      <c r="K89" s="4" t="s">
        <v>459</v>
      </c>
      <c r="L89" s="6"/>
      <c r="M89" s="39" t="s">
        <v>497</v>
      </c>
    </row>
    <row r="90" spans="1:13" s="12" customFormat="1" ht="20.149999999999999" customHeight="1" x14ac:dyDescent="0.35">
      <c r="A90" s="2">
        <v>2</v>
      </c>
      <c r="B90" s="2" t="s">
        <v>12</v>
      </c>
      <c r="C90" s="3" t="s">
        <v>13</v>
      </c>
      <c r="D90" s="2" t="s">
        <v>11</v>
      </c>
      <c r="E90" s="2">
        <v>0.19359339955142499</v>
      </c>
      <c r="F90" s="4">
        <v>17020</v>
      </c>
      <c r="G90" s="5">
        <v>3294.9596603652535</v>
      </c>
      <c r="H90" s="4">
        <f t="shared" ref="H90:H128" si="10">F90*20%+F90</f>
        <v>20424</v>
      </c>
      <c r="I90" s="5">
        <v>21</v>
      </c>
      <c r="J90" s="4">
        <f t="shared" ref="J90:J128" si="11">H90*I90</f>
        <v>428904</v>
      </c>
      <c r="K90" s="4" t="s">
        <v>458</v>
      </c>
      <c r="L90" s="6"/>
      <c r="M90" s="39" t="s">
        <v>497</v>
      </c>
    </row>
    <row r="91" spans="1:13" s="12" customFormat="1" ht="20.149999999999999" customHeight="1" x14ac:dyDescent="0.35">
      <c r="A91" s="2">
        <v>3</v>
      </c>
      <c r="B91" s="2" t="s">
        <v>14</v>
      </c>
      <c r="C91" s="3" t="s">
        <v>15</v>
      </c>
      <c r="D91" s="2" t="s">
        <v>11</v>
      </c>
      <c r="E91" s="2">
        <v>7.6541353383458605E-2</v>
      </c>
      <c r="F91" s="4">
        <v>1040</v>
      </c>
      <c r="G91" s="5">
        <v>79.603007518796943</v>
      </c>
      <c r="H91" s="4">
        <f t="shared" si="10"/>
        <v>1248</v>
      </c>
      <c r="I91" s="5">
        <v>8.08</v>
      </c>
      <c r="J91" s="4">
        <f t="shared" si="11"/>
        <v>10083.84</v>
      </c>
      <c r="K91" s="4" t="s">
        <v>457</v>
      </c>
      <c r="L91" s="6"/>
      <c r="M91" s="3"/>
    </row>
    <row r="92" spans="1:13" s="12" customFormat="1" ht="20.149999999999999" customHeight="1" x14ac:dyDescent="0.35">
      <c r="A92" s="2">
        <v>4</v>
      </c>
      <c r="B92" s="2" t="s">
        <v>16</v>
      </c>
      <c r="C92" s="3" t="s">
        <v>17</v>
      </c>
      <c r="D92" s="2" t="s">
        <v>11</v>
      </c>
      <c r="E92" s="2">
        <v>0.68033112582781397</v>
      </c>
      <c r="F92" s="4">
        <v>354</v>
      </c>
      <c r="G92" s="5">
        <v>240.83721854304613</v>
      </c>
      <c r="H92" s="4">
        <f t="shared" si="10"/>
        <v>424.8</v>
      </c>
      <c r="I92" s="5">
        <v>98</v>
      </c>
      <c r="J92" s="4">
        <f t="shared" si="11"/>
        <v>41630.400000000001</v>
      </c>
      <c r="K92" s="4" t="s">
        <v>458</v>
      </c>
      <c r="L92" s="6"/>
      <c r="M92" s="3"/>
    </row>
    <row r="93" spans="1:13" s="12" customFormat="1" ht="20.149999999999999" customHeight="1" x14ac:dyDescent="0.35">
      <c r="A93" s="2">
        <v>5</v>
      </c>
      <c r="B93" s="2" t="s">
        <v>18</v>
      </c>
      <c r="C93" s="3" t="s">
        <v>19</v>
      </c>
      <c r="D93" s="2" t="s">
        <v>11</v>
      </c>
      <c r="E93" s="2">
        <v>0.63883333333333303</v>
      </c>
      <c r="F93" s="4">
        <v>410</v>
      </c>
      <c r="G93" s="5">
        <v>261.92166666666657</v>
      </c>
      <c r="H93" s="4">
        <f t="shared" si="10"/>
        <v>492</v>
      </c>
      <c r="I93" s="5">
        <v>70</v>
      </c>
      <c r="J93" s="4">
        <f t="shared" si="11"/>
        <v>34440</v>
      </c>
      <c r="K93" s="4" t="s">
        <v>459</v>
      </c>
      <c r="L93" s="6"/>
      <c r="M93" s="3"/>
    </row>
    <row r="94" spans="1:13" s="12" customFormat="1" ht="20.149999999999999" customHeight="1" x14ac:dyDescent="0.35">
      <c r="A94" s="2">
        <v>6</v>
      </c>
      <c r="B94" s="2" t="s">
        <v>22</v>
      </c>
      <c r="C94" s="3" t="s">
        <v>23</v>
      </c>
      <c r="D94" s="2" t="s">
        <v>11</v>
      </c>
      <c r="E94" s="2">
        <v>8.2825698483110902E-2</v>
      </c>
      <c r="F94" s="4">
        <v>10530</v>
      </c>
      <c r="G94" s="5">
        <v>872.1546050271578</v>
      </c>
      <c r="H94" s="4">
        <f t="shared" si="10"/>
        <v>12636</v>
      </c>
      <c r="I94" s="5">
        <v>9</v>
      </c>
      <c r="J94" s="4">
        <f t="shared" si="11"/>
        <v>113724</v>
      </c>
      <c r="K94" s="4" t="s">
        <v>459</v>
      </c>
      <c r="L94" s="6"/>
      <c r="M94" s="39" t="s">
        <v>497</v>
      </c>
    </row>
    <row r="95" spans="1:13" s="12" customFormat="1" ht="20.149999999999999" customHeight="1" x14ac:dyDescent="0.35">
      <c r="A95" s="2">
        <v>7</v>
      </c>
      <c r="B95" s="2" t="s">
        <v>24</v>
      </c>
      <c r="C95" s="3" t="s">
        <v>25</v>
      </c>
      <c r="D95" s="2" t="s">
        <v>26</v>
      </c>
      <c r="E95" s="2">
        <v>6.1473684210526298E-2</v>
      </c>
      <c r="F95" s="4">
        <v>370</v>
      </c>
      <c r="G95" s="5">
        <v>22.74526315789473</v>
      </c>
      <c r="H95" s="4">
        <f t="shared" si="10"/>
        <v>444</v>
      </c>
      <c r="I95" s="5">
        <v>6.23</v>
      </c>
      <c r="J95" s="4">
        <f t="shared" si="11"/>
        <v>2766.1200000000003</v>
      </c>
      <c r="K95" s="4" t="s">
        <v>454</v>
      </c>
      <c r="L95" s="6"/>
      <c r="M95" s="3"/>
    </row>
    <row r="96" spans="1:13" s="12" customFormat="1" ht="20.149999999999999" customHeight="1" x14ac:dyDescent="0.35">
      <c r="A96" s="2">
        <v>8</v>
      </c>
      <c r="B96" s="2" t="s">
        <v>27</v>
      </c>
      <c r="C96" s="3" t="s">
        <v>28</v>
      </c>
      <c r="D96" s="2" t="s">
        <v>11</v>
      </c>
      <c r="E96" s="2">
        <v>0.323927125506072</v>
      </c>
      <c r="F96" s="4">
        <v>2176</v>
      </c>
      <c r="G96" s="5">
        <v>704.86542510121262</v>
      </c>
      <c r="H96" s="4">
        <f t="shared" si="10"/>
        <v>2611.1999999999998</v>
      </c>
      <c r="I96" s="5">
        <v>34.9</v>
      </c>
      <c r="J96" s="4">
        <f t="shared" si="11"/>
        <v>91130.87999999999</v>
      </c>
      <c r="K96" s="4" t="s">
        <v>463</v>
      </c>
      <c r="L96" s="6"/>
      <c r="M96" s="39" t="s">
        <v>497</v>
      </c>
    </row>
    <row r="97" spans="1:13" s="12" customFormat="1" ht="20.149999999999999" customHeight="1" x14ac:dyDescent="0.35">
      <c r="A97" s="2">
        <v>9</v>
      </c>
      <c r="B97" s="2" t="s">
        <v>71</v>
      </c>
      <c r="C97" s="3" t="s">
        <v>72</v>
      </c>
      <c r="D97" s="2" t="s">
        <v>11</v>
      </c>
      <c r="E97" s="2">
        <v>1.05664451827242</v>
      </c>
      <c r="F97" s="4">
        <v>5352</v>
      </c>
      <c r="G97" s="5">
        <v>5655.1614617939922</v>
      </c>
      <c r="H97" s="4">
        <f t="shared" si="10"/>
        <v>6422.4</v>
      </c>
      <c r="I97" s="5">
        <v>115</v>
      </c>
      <c r="J97" s="4">
        <f t="shared" si="11"/>
        <v>738576</v>
      </c>
      <c r="K97" s="4" t="s">
        <v>459</v>
      </c>
      <c r="L97" s="6"/>
      <c r="M97" s="39" t="s">
        <v>497</v>
      </c>
    </row>
    <row r="98" spans="1:13" s="12" customFormat="1" ht="20.149999999999999" customHeight="1" x14ac:dyDescent="0.35">
      <c r="A98" s="2">
        <v>10</v>
      </c>
      <c r="B98" s="2" t="s">
        <v>106</v>
      </c>
      <c r="C98" s="3" t="s">
        <v>107</v>
      </c>
      <c r="D98" s="2" t="s">
        <v>58</v>
      </c>
      <c r="E98" s="2">
        <v>0.32566666666666599</v>
      </c>
      <c r="F98" s="4">
        <v>70</v>
      </c>
      <c r="G98" s="5">
        <v>22.796666666666621</v>
      </c>
      <c r="H98" s="4">
        <f t="shared" si="10"/>
        <v>84</v>
      </c>
      <c r="I98" s="5">
        <v>35</v>
      </c>
      <c r="J98" s="4">
        <f t="shared" si="11"/>
        <v>2940</v>
      </c>
      <c r="K98" s="4" t="s">
        <v>459</v>
      </c>
      <c r="L98" s="6"/>
      <c r="M98" s="3"/>
    </row>
    <row r="99" spans="1:13" s="12" customFormat="1" ht="20.149999999999999" customHeight="1" x14ac:dyDescent="0.35">
      <c r="A99" s="2">
        <v>11</v>
      </c>
      <c r="B99" s="2" t="s">
        <v>120</v>
      </c>
      <c r="C99" s="3" t="s">
        <v>121</v>
      </c>
      <c r="D99" s="2" t="s">
        <v>26</v>
      </c>
      <c r="E99" s="2">
        <v>0.321129032258064</v>
      </c>
      <c r="F99" s="4">
        <v>505</v>
      </c>
      <c r="G99" s="5">
        <v>162.17016129032231</v>
      </c>
      <c r="H99" s="4">
        <f t="shared" si="10"/>
        <v>606</v>
      </c>
      <c r="I99" s="5">
        <v>35</v>
      </c>
      <c r="J99" s="4">
        <f t="shared" si="11"/>
        <v>21210</v>
      </c>
      <c r="K99" s="4" t="s">
        <v>459</v>
      </c>
      <c r="L99" s="6"/>
      <c r="M99" s="3"/>
    </row>
    <row r="100" spans="1:13" s="12" customFormat="1" ht="20.149999999999999" customHeight="1" x14ac:dyDescent="0.35">
      <c r="A100" s="2">
        <v>12</v>
      </c>
      <c r="B100" s="2" t="s">
        <v>122</v>
      </c>
      <c r="C100" s="3" t="s">
        <v>123</v>
      </c>
      <c r="D100" s="2" t="s">
        <v>11</v>
      </c>
      <c r="E100" s="2">
        <v>0.11916326530612199</v>
      </c>
      <c r="F100" s="4">
        <v>1370</v>
      </c>
      <c r="G100" s="5">
        <v>163.25367346938714</v>
      </c>
      <c r="H100" s="4">
        <f t="shared" si="10"/>
        <v>1644</v>
      </c>
      <c r="I100" s="5">
        <v>12.8</v>
      </c>
      <c r="J100" s="4">
        <f t="shared" si="11"/>
        <v>21043.200000000001</v>
      </c>
      <c r="K100" s="4" t="s">
        <v>458</v>
      </c>
      <c r="L100" s="6"/>
      <c r="M100" s="3"/>
    </row>
    <row r="101" spans="1:13" s="12" customFormat="1" ht="20.149999999999999" customHeight="1" x14ac:dyDescent="0.35">
      <c r="A101" s="2">
        <v>13</v>
      </c>
      <c r="B101" s="2" t="s">
        <v>148</v>
      </c>
      <c r="C101" s="3" t="s">
        <v>149</v>
      </c>
      <c r="D101" s="2" t="s">
        <v>58</v>
      </c>
      <c r="E101" s="2">
        <v>7.3808191299923595E-2</v>
      </c>
      <c r="F101" s="4">
        <v>11582</v>
      </c>
      <c r="G101" s="5">
        <v>854.84647163571503</v>
      </c>
      <c r="H101" s="4">
        <f t="shared" si="10"/>
        <v>13898.4</v>
      </c>
      <c r="I101" s="5">
        <v>8</v>
      </c>
      <c r="J101" s="4">
        <f t="shared" si="11"/>
        <v>111187.2</v>
      </c>
      <c r="K101" s="4" t="s">
        <v>451</v>
      </c>
      <c r="L101" s="6"/>
      <c r="M101" s="39" t="s">
        <v>497</v>
      </c>
    </row>
    <row r="102" spans="1:13" s="12" customFormat="1" ht="20.149999999999999" customHeight="1" x14ac:dyDescent="0.35">
      <c r="A102" s="2">
        <v>14</v>
      </c>
      <c r="B102" s="2" t="s">
        <v>154</v>
      </c>
      <c r="C102" s="3" t="s">
        <v>155</v>
      </c>
      <c r="D102" s="2" t="s">
        <v>11</v>
      </c>
      <c r="E102" s="2">
        <v>4.4743083003952501E-2</v>
      </c>
      <c r="F102" s="4">
        <v>0</v>
      </c>
      <c r="G102" s="5">
        <v>0</v>
      </c>
      <c r="H102" s="4">
        <v>150</v>
      </c>
      <c r="I102" s="5">
        <v>4.03</v>
      </c>
      <c r="J102" s="4">
        <f t="shared" si="11"/>
        <v>604.5</v>
      </c>
      <c r="K102" s="4" t="s">
        <v>450</v>
      </c>
      <c r="L102" s="6"/>
      <c r="M102" s="3"/>
    </row>
    <row r="103" spans="1:13" s="12" customFormat="1" ht="20.149999999999999" customHeight="1" x14ac:dyDescent="0.35">
      <c r="A103" s="2">
        <v>15</v>
      </c>
      <c r="B103" s="2" t="s">
        <v>162</v>
      </c>
      <c r="C103" s="3" t="s">
        <v>163</v>
      </c>
      <c r="D103" s="2" t="s">
        <v>101</v>
      </c>
      <c r="E103" s="2">
        <v>0.36701239280852099</v>
      </c>
      <c r="F103" s="4">
        <v>1290</v>
      </c>
      <c r="G103" s="5">
        <v>473.44598672299207</v>
      </c>
      <c r="H103" s="4">
        <f t="shared" si="10"/>
        <v>1548</v>
      </c>
      <c r="I103" s="5">
        <v>40</v>
      </c>
      <c r="J103" s="4">
        <f t="shared" si="11"/>
        <v>61920</v>
      </c>
      <c r="K103" s="4" t="s">
        <v>456</v>
      </c>
      <c r="L103" s="6"/>
      <c r="M103" s="3"/>
    </row>
    <row r="104" spans="1:13" s="12" customFormat="1" ht="20.149999999999999" customHeight="1" x14ac:dyDescent="0.35">
      <c r="A104" s="2">
        <v>16</v>
      </c>
      <c r="B104" s="2" t="s">
        <v>174</v>
      </c>
      <c r="C104" s="3" t="s">
        <v>175</v>
      </c>
      <c r="D104" s="2" t="s">
        <v>58</v>
      </c>
      <c r="E104" s="2">
        <v>3.1824324324324298</v>
      </c>
      <c r="F104" s="4">
        <v>429</v>
      </c>
      <c r="G104" s="5">
        <v>1365.2635135135124</v>
      </c>
      <c r="H104" s="4">
        <f t="shared" si="10"/>
        <v>514.79999999999995</v>
      </c>
      <c r="I104" s="5">
        <v>350</v>
      </c>
      <c r="J104" s="4">
        <f t="shared" si="11"/>
        <v>180179.99999999997</v>
      </c>
      <c r="K104" s="4" t="s">
        <v>459</v>
      </c>
      <c r="L104" s="6"/>
      <c r="M104" s="39" t="s">
        <v>497</v>
      </c>
    </row>
    <row r="105" spans="1:13" s="12" customFormat="1" ht="20.149999999999999" customHeight="1" x14ac:dyDescent="0.35">
      <c r="A105" s="2">
        <v>17</v>
      </c>
      <c r="B105" s="2" t="s">
        <v>178</v>
      </c>
      <c r="C105" s="3" t="s">
        <v>179</v>
      </c>
      <c r="D105" s="2" t="s">
        <v>58</v>
      </c>
      <c r="E105" s="2">
        <v>0.351368421052631</v>
      </c>
      <c r="F105" s="4">
        <v>200</v>
      </c>
      <c r="G105" s="5">
        <v>70.273684210526199</v>
      </c>
      <c r="H105" s="4">
        <f t="shared" si="10"/>
        <v>240</v>
      </c>
      <c r="I105" s="5">
        <v>37.35</v>
      </c>
      <c r="J105" s="4">
        <f t="shared" si="11"/>
        <v>8964</v>
      </c>
      <c r="K105" s="4" t="s">
        <v>454</v>
      </c>
      <c r="L105" s="6"/>
      <c r="M105" s="3"/>
    </row>
    <row r="106" spans="1:13" s="12" customFormat="1" ht="20.149999999999999" customHeight="1" x14ac:dyDescent="0.35">
      <c r="A106" s="2">
        <v>18</v>
      </c>
      <c r="B106" s="2" t="s">
        <v>214</v>
      </c>
      <c r="C106" s="3" t="s">
        <v>215</v>
      </c>
      <c r="D106" s="2" t="s">
        <v>58</v>
      </c>
      <c r="E106" s="2">
        <v>0.86768627450980296</v>
      </c>
      <c r="F106" s="4">
        <v>528</v>
      </c>
      <c r="G106" s="5">
        <v>458.13835294117598</v>
      </c>
      <c r="H106" s="4">
        <f t="shared" si="10"/>
        <v>633.6</v>
      </c>
      <c r="I106" s="5">
        <v>55</v>
      </c>
      <c r="J106" s="4">
        <f t="shared" si="11"/>
        <v>34848</v>
      </c>
      <c r="K106" s="4" t="s">
        <v>463</v>
      </c>
      <c r="L106" s="6"/>
      <c r="M106" s="3"/>
    </row>
    <row r="107" spans="1:13" s="12" customFormat="1" ht="20.149999999999999" customHeight="1" x14ac:dyDescent="0.35">
      <c r="A107" s="2">
        <v>19</v>
      </c>
      <c r="B107" s="2" t="s">
        <v>230</v>
      </c>
      <c r="C107" s="3" t="s">
        <v>231</v>
      </c>
      <c r="D107" s="2" t="s">
        <v>26</v>
      </c>
      <c r="E107" s="2">
        <v>0.244067415730337</v>
      </c>
      <c r="F107" s="4">
        <v>560</v>
      </c>
      <c r="G107" s="5">
        <v>136.67775280898871</v>
      </c>
      <c r="H107" s="4">
        <f t="shared" si="10"/>
        <v>672</v>
      </c>
      <c r="I107" s="5">
        <v>50</v>
      </c>
      <c r="J107" s="4">
        <f t="shared" si="11"/>
        <v>33600</v>
      </c>
      <c r="K107" s="4" t="s">
        <v>456</v>
      </c>
      <c r="L107" s="6"/>
      <c r="M107" s="39" t="s">
        <v>497</v>
      </c>
    </row>
    <row r="108" spans="1:13" s="12" customFormat="1" ht="20.149999999999999" customHeight="1" x14ac:dyDescent="0.35">
      <c r="A108" s="2">
        <v>20</v>
      </c>
      <c r="B108" s="2" t="s">
        <v>232</v>
      </c>
      <c r="C108" s="3" t="s">
        <v>233</v>
      </c>
      <c r="D108" s="2" t="s">
        <v>58</v>
      </c>
      <c r="E108" s="2">
        <v>8.0048622366288402E-2</v>
      </c>
      <c r="F108" s="4">
        <v>2012</v>
      </c>
      <c r="G108" s="5">
        <v>161.05782820097227</v>
      </c>
      <c r="H108" s="4">
        <f t="shared" si="10"/>
        <v>2414.4</v>
      </c>
      <c r="I108" s="5">
        <v>8.5</v>
      </c>
      <c r="J108" s="4">
        <f t="shared" si="11"/>
        <v>20522.400000000001</v>
      </c>
      <c r="K108" s="4" t="s">
        <v>459</v>
      </c>
      <c r="L108" s="6"/>
      <c r="M108" s="3"/>
    </row>
    <row r="109" spans="1:13" s="12" customFormat="1" ht="20.149999999999999" customHeight="1" x14ac:dyDescent="0.35">
      <c r="A109" s="2">
        <v>21</v>
      </c>
      <c r="B109" s="2" t="s">
        <v>234</v>
      </c>
      <c r="C109" s="3" t="s">
        <v>235</v>
      </c>
      <c r="D109" s="2" t="s">
        <v>11</v>
      </c>
      <c r="E109" s="2">
        <v>0.49298507462686503</v>
      </c>
      <c r="F109" s="4">
        <v>2432</v>
      </c>
      <c r="G109" s="5">
        <v>1198.9397014925357</v>
      </c>
      <c r="H109" s="4">
        <f t="shared" si="10"/>
        <v>2918.4</v>
      </c>
      <c r="I109" s="5">
        <v>42</v>
      </c>
      <c r="J109" s="4">
        <f t="shared" si="11"/>
        <v>122572.8</v>
      </c>
      <c r="K109" s="4" t="s">
        <v>463</v>
      </c>
      <c r="L109" s="6"/>
      <c r="M109" s="39" t="s">
        <v>497</v>
      </c>
    </row>
    <row r="110" spans="1:13" s="12" customFormat="1" ht="20.149999999999999" customHeight="1" x14ac:dyDescent="0.35">
      <c r="A110" s="2">
        <v>22</v>
      </c>
      <c r="B110" s="2" t="s">
        <v>254</v>
      </c>
      <c r="C110" s="3" t="s">
        <v>255</v>
      </c>
      <c r="D110" s="2" t="s">
        <v>58</v>
      </c>
      <c r="E110" s="2">
        <v>0.31666666666666599</v>
      </c>
      <c r="F110" s="4">
        <v>330</v>
      </c>
      <c r="G110" s="5">
        <v>104.49999999999977</v>
      </c>
      <c r="H110" s="4">
        <f t="shared" si="10"/>
        <v>396</v>
      </c>
      <c r="I110" s="5">
        <v>12.45</v>
      </c>
      <c r="J110" s="4">
        <f t="shared" si="11"/>
        <v>4930.2</v>
      </c>
      <c r="K110" s="4" t="s">
        <v>454</v>
      </c>
      <c r="L110" s="6"/>
      <c r="M110" s="3"/>
    </row>
    <row r="111" spans="1:13" s="12" customFormat="1" ht="20.149999999999999" customHeight="1" x14ac:dyDescent="0.35">
      <c r="A111" s="2">
        <v>23</v>
      </c>
      <c r="B111" s="2" t="s">
        <v>256</v>
      </c>
      <c r="C111" s="3" t="s">
        <v>257</v>
      </c>
      <c r="D111" s="2" t="s">
        <v>58</v>
      </c>
      <c r="E111" s="2">
        <v>0.38733333333333297</v>
      </c>
      <c r="F111" s="4">
        <v>50</v>
      </c>
      <c r="G111" s="5">
        <v>19.366666666666649</v>
      </c>
      <c r="H111" s="4">
        <f t="shared" si="10"/>
        <v>60</v>
      </c>
      <c r="I111" s="5">
        <v>39</v>
      </c>
      <c r="J111" s="4">
        <f t="shared" si="11"/>
        <v>2340</v>
      </c>
      <c r="K111" s="4" t="s">
        <v>450</v>
      </c>
      <c r="L111" s="6"/>
      <c r="M111" s="3"/>
    </row>
    <row r="112" spans="1:13" s="12" customFormat="1" ht="20.149999999999999" customHeight="1" x14ac:dyDescent="0.35">
      <c r="A112" s="2">
        <v>24</v>
      </c>
      <c r="B112" s="2" t="s">
        <v>258</v>
      </c>
      <c r="C112" s="3" t="s">
        <v>259</v>
      </c>
      <c r="D112" s="2" t="s">
        <v>58</v>
      </c>
      <c r="E112" s="2">
        <v>0.129</v>
      </c>
      <c r="F112" s="4">
        <v>100</v>
      </c>
      <c r="G112" s="5">
        <v>12.9</v>
      </c>
      <c r="H112" s="4">
        <f t="shared" si="10"/>
        <v>120</v>
      </c>
      <c r="I112" s="5">
        <v>14</v>
      </c>
      <c r="J112" s="4">
        <f t="shared" si="11"/>
        <v>1680</v>
      </c>
      <c r="K112" s="4" t="s">
        <v>459</v>
      </c>
      <c r="L112" s="6"/>
      <c r="M112" s="3"/>
    </row>
    <row r="113" spans="1:13" s="12" customFormat="1" ht="20.149999999999999" customHeight="1" x14ac:dyDescent="0.35">
      <c r="A113" s="2">
        <v>25</v>
      </c>
      <c r="B113" s="2" t="s">
        <v>260</v>
      </c>
      <c r="C113" s="3" t="s">
        <v>261</v>
      </c>
      <c r="D113" s="2" t="s">
        <v>58</v>
      </c>
      <c r="E113" s="2">
        <v>1.3357575757575699</v>
      </c>
      <c r="F113" s="4">
        <v>190</v>
      </c>
      <c r="G113" s="5">
        <v>253.79393939393827</v>
      </c>
      <c r="H113" s="4">
        <f t="shared" si="10"/>
        <v>228</v>
      </c>
      <c r="I113" s="5">
        <v>140</v>
      </c>
      <c r="J113" s="4">
        <f t="shared" si="11"/>
        <v>31920</v>
      </c>
      <c r="K113" s="4" t="s">
        <v>456</v>
      </c>
      <c r="L113" s="6"/>
      <c r="M113" s="3"/>
    </row>
    <row r="114" spans="1:13" s="12" customFormat="1" ht="20.149999999999999" customHeight="1" x14ac:dyDescent="0.35">
      <c r="A114" s="2">
        <v>26</v>
      </c>
      <c r="B114" s="2" t="s">
        <v>264</v>
      </c>
      <c r="C114" s="3" t="s">
        <v>265</v>
      </c>
      <c r="D114" s="2" t="s">
        <v>60</v>
      </c>
      <c r="E114" s="2">
        <v>0.91404017857142805</v>
      </c>
      <c r="F114" s="4">
        <v>800</v>
      </c>
      <c r="G114" s="5">
        <v>731.23214285714243</v>
      </c>
      <c r="H114" s="4">
        <f t="shared" si="10"/>
        <v>960</v>
      </c>
      <c r="I114" s="5">
        <v>92.7</v>
      </c>
      <c r="J114" s="4">
        <f t="shared" si="11"/>
        <v>88992</v>
      </c>
      <c r="K114" s="4" t="s">
        <v>463</v>
      </c>
      <c r="L114" s="6"/>
      <c r="M114" s="39" t="s">
        <v>497</v>
      </c>
    </row>
    <row r="115" spans="1:13" s="12" customFormat="1" ht="20.149999999999999" customHeight="1" x14ac:dyDescent="0.35">
      <c r="A115" s="2">
        <v>27</v>
      </c>
      <c r="B115" s="2" t="s">
        <v>278</v>
      </c>
      <c r="C115" s="3" t="s">
        <v>279</v>
      </c>
      <c r="D115" s="2" t="s">
        <v>58</v>
      </c>
      <c r="E115" s="2">
        <v>1.45718518518518</v>
      </c>
      <c r="F115" s="4">
        <v>5300</v>
      </c>
      <c r="G115" s="5">
        <v>7723.0814814814539</v>
      </c>
      <c r="H115" s="4">
        <f t="shared" si="10"/>
        <v>6360</v>
      </c>
      <c r="I115" s="5">
        <v>160</v>
      </c>
      <c r="J115" s="4">
        <f t="shared" si="11"/>
        <v>1017600</v>
      </c>
      <c r="K115" s="4" t="s">
        <v>461</v>
      </c>
      <c r="L115" s="6"/>
      <c r="M115" s="39" t="s">
        <v>497</v>
      </c>
    </row>
    <row r="116" spans="1:13" s="12" customFormat="1" ht="20.149999999999999" customHeight="1" x14ac:dyDescent="0.35">
      <c r="A116" s="2">
        <v>28</v>
      </c>
      <c r="B116" s="2" t="s">
        <v>284</v>
      </c>
      <c r="C116" s="3" t="s">
        <v>285</v>
      </c>
      <c r="D116" s="2" t="s">
        <v>58</v>
      </c>
      <c r="E116" s="2">
        <v>1.0133742218028501</v>
      </c>
      <c r="F116" s="4">
        <v>776</v>
      </c>
      <c r="G116" s="5">
        <v>786.37839611901165</v>
      </c>
      <c r="H116" s="4">
        <f t="shared" si="10"/>
        <v>931.2</v>
      </c>
      <c r="I116" s="5">
        <v>109.74</v>
      </c>
      <c r="J116" s="4">
        <f t="shared" si="11"/>
        <v>102189.88800000001</v>
      </c>
      <c r="K116" s="4" t="s">
        <v>460</v>
      </c>
      <c r="L116" s="6"/>
      <c r="M116" s="39" t="s">
        <v>497</v>
      </c>
    </row>
    <row r="117" spans="1:13" s="12" customFormat="1" ht="20.149999999999999" customHeight="1" x14ac:dyDescent="0.35">
      <c r="A117" s="2">
        <v>29</v>
      </c>
      <c r="B117" s="2" t="s">
        <v>303</v>
      </c>
      <c r="C117" s="3" t="s">
        <v>304</v>
      </c>
      <c r="D117" s="2" t="s">
        <v>26</v>
      </c>
      <c r="E117" s="2">
        <v>0.109452631578947</v>
      </c>
      <c r="F117" s="4">
        <v>1400</v>
      </c>
      <c r="G117" s="5">
        <v>153.23368421052581</v>
      </c>
      <c r="H117" s="4">
        <f t="shared" si="10"/>
        <v>1680</v>
      </c>
      <c r="I117" s="5">
        <v>11.27</v>
      </c>
      <c r="J117" s="4">
        <f t="shared" si="11"/>
        <v>18933.599999999999</v>
      </c>
      <c r="K117" s="4" t="s">
        <v>460</v>
      </c>
      <c r="L117" s="6"/>
      <c r="M117" s="3"/>
    </row>
    <row r="118" spans="1:13" s="12" customFormat="1" ht="20.149999999999999" customHeight="1" x14ac:dyDescent="0.35">
      <c r="A118" s="2">
        <v>30</v>
      </c>
      <c r="B118" s="2" t="s">
        <v>334</v>
      </c>
      <c r="C118" s="3" t="s">
        <v>335</v>
      </c>
      <c r="D118" s="2" t="s">
        <v>58</v>
      </c>
      <c r="E118" s="2">
        <v>0.21062500000000001</v>
      </c>
      <c r="F118" s="4">
        <v>2402</v>
      </c>
      <c r="G118" s="5">
        <v>505.92125000000004</v>
      </c>
      <c r="H118" s="4">
        <f t="shared" si="10"/>
        <v>2882.4</v>
      </c>
      <c r="I118" s="5">
        <v>22.9</v>
      </c>
      <c r="J118" s="4">
        <f t="shared" si="11"/>
        <v>66006.959999999992</v>
      </c>
      <c r="K118" s="4" t="s">
        <v>458</v>
      </c>
      <c r="L118" s="6"/>
      <c r="M118" s="39" t="s">
        <v>497</v>
      </c>
    </row>
    <row r="119" spans="1:13" s="12" customFormat="1" ht="20.149999999999999" customHeight="1" x14ac:dyDescent="0.35">
      <c r="A119" s="2">
        <v>31</v>
      </c>
      <c r="B119" s="2" t="s">
        <v>375</v>
      </c>
      <c r="C119" s="1" t="s">
        <v>410</v>
      </c>
      <c r="D119" s="2" t="s">
        <v>11</v>
      </c>
      <c r="E119" s="2"/>
      <c r="F119" s="4"/>
      <c r="G119" s="5">
        <v>0</v>
      </c>
      <c r="H119" s="4">
        <v>50</v>
      </c>
      <c r="I119" s="5">
        <v>70</v>
      </c>
      <c r="J119" s="4">
        <f t="shared" si="11"/>
        <v>3500</v>
      </c>
      <c r="K119" s="4" t="s">
        <v>453</v>
      </c>
      <c r="L119" s="6"/>
      <c r="M119" s="3"/>
    </row>
    <row r="120" spans="1:13" s="12" customFormat="1" ht="20.149999999999999" customHeight="1" x14ac:dyDescent="0.35">
      <c r="A120" s="2">
        <v>32</v>
      </c>
      <c r="B120" s="2" t="s">
        <v>374</v>
      </c>
      <c r="C120" s="1" t="s">
        <v>411</v>
      </c>
      <c r="D120" s="2" t="s">
        <v>11</v>
      </c>
      <c r="E120" s="2"/>
      <c r="F120" s="4"/>
      <c r="G120" s="5">
        <v>0</v>
      </c>
      <c r="H120" s="4">
        <v>50</v>
      </c>
      <c r="I120" s="5">
        <v>525</v>
      </c>
      <c r="J120" s="4">
        <f t="shared" si="11"/>
        <v>26250</v>
      </c>
      <c r="K120" s="4" t="s">
        <v>459</v>
      </c>
      <c r="L120" s="6"/>
      <c r="M120" s="3"/>
    </row>
    <row r="121" spans="1:13" s="12" customFormat="1" ht="20.149999999999999" customHeight="1" x14ac:dyDescent="0.35">
      <c r="A121" s="2">
        <v>33</v>
      </c>
      <c r="B121" s="2" t="s">
        <v>373</v>
      </c>
      <c r="C121" s="1" t="s">
        <v>412</v>
      </c>
      <c r="D121" s="2" t="s">
        <v>11</v>
      </c>
      <c r="E121" s="2"/>
      <c r="F121" s="4"/>
      <c r="G121" s="5">
        <v>0</v>
      </c>
      <c r="H121" s="4">
        <v>100</v>
      </c>
      <c r="I121" s="5">
        <v>50</v>
      </c>
      <c r="J121" s="4">
        <f t="shared" si="11"/>
        <v>5000</v>
      </c>
      <c r="K121" s="4" t="s">
        <v>459</v>
      </c>
      <c r="L121" s="6"/>
      <c r="M121" s="3"/>
    </row>
    <row r="122" spans="1:13" s="12" customFormat="1" ht="20.149999999999999" customHeight="1" x14ac:dyDescent="0.35">
      <c r="A122" s="2">
        <v>34</v>
      </c>
      <c r="B122" s="2" t="s">
        <v>383</v>
      </c>
      <c r="C122" s="1" t="s">
        <v>413</v>
      </c>
      <c r="D122" s="2" t="s">
        <v>11</v>
      </c>
      <c r="E122" s="2"/>
      <c r="F122" s="4"/>
      <c r="G122" s="5">
        <v>0</v>
      </c>
      <c r="H122" s="4">
        <v>50</v>
      </c>
      <c r="I122" s="5">
        <v>340</v>
      </c>
      <c r="J122" s="4">
        <f t="shared" si="11"/>
        <v>17000</v>
      </c>
      <c r="K122" s="4" t="s">
        <v>454</v>
      </c>
      <c r="L122" s="6"/>
      <c r="M122" s="3"/>
    </row>
    <row r="123" spans="1:13" s="12" customFormat="1" ht="20.149999999999999" customHeight="1" x14ac:dyDescent="0.35">
      <c r="A123" s="2">
        <v>35</v>
      </c>
      <c r="B123" s="3" t="s">
        <v>378</v>
      </c>
      <c r="C123" s="1" t="s">
        <v>414</v>
      </c>
      <c r="D123" s="2" t="s">
        <v>11</v>
      </c>
      <c r="E123" s="2"/>
      <c r="F123" s="4"/>
      <c r="G123" s="5">
        <v>0</v>
      </c>
      <c r="H123" s="4">
        <v>50</v>
      </c>
      <c r="I123" s="5">
        <v>45</v>
      </c>
      <c r="J123" s="4">
        <f t="shared" si="11"/>
        <v>2250</v>
      </c>
      <c r="K123" s="4" t="s">
        <v>459</v>
      </c>
      <c r="L123" s="6"/>
      <c r="M123" s="3"/>
    </row>
    <row r="124" spans="1:13" s="12" customFormat="1" ht="20.149999999999999" customHeight="1" x14ac:dyDescent="0.35">
      <c r="A124" s="2">
        <v>36</v>
      </c>
      <c r="B124" s="2"/>
      <c r="C124" s="1" t="s">
        <v>415</v>
      </c>
      <c r="D124" s="2" t="s">
        <v>58</v>
      </c>
      <c r="E124" s="2"/>
      <c r="F124" s="4"/>
      <c r="G124" s="5">
        <v>0</v>
      </c>
      <c r="H124" s="4">
        <v>100</v>
      </c>
      <c r="I124" s="5">
        <v>12</v>
      </c>
      <c r="J124" s="4">
        <f t="shared" si="11"/>
        <v>1200</v>
      </c>
      <c r="K124" s="4" t="s">
        <v>459</v>
      </c>
      <c r="L124" s="6"/>
      <c r="M124" s="3"/>
    </row>
    <row r="125" spans="1:13" s="12" customFormat="1" ht="20.149999999999999" customHeight="1" x14ac:dyDescent="0.35">
      <c r="A125" s="2">
        <v>37</v>
      </c>
      <c r="B125" s="2"/>
      <c r="C125" s="3" t="s">
        <v>422</v>
      </c>
      <c r="D125" s="2" t="s">
        <v>11</v>
      </c>
      <c r="E125" s="2"/>
      <c r="F125" s="2"/>
      <c r="G125" s="5">
        <v>0</v>
      </c>
      <c r="H125" s="4">
        <v>100</v>
      </c>
      <c r="I125" s="5">
        <v>50</v>
      </c>
      <c r="J125" s="4">
        <f t="shared" si="11"/>
        <v>5000</v>
      </c>
      <c r="K125" s="2" t="s">
        <v>459</v>
      </c>
      <c r="L125" s="6"/>
      <c r="M125" s="3"/>
    </row>
    <row r="126" spans="1:13" s="12" customFormat="1" ht="35.15" customHeight="1" x14ac:dyDescent="0.35">
      <c r="A126" s="2">
        <v>38</v>
      </c>
      <c r="B126" s="2"/>
      <c r="C126" s="3" t="s">
        <v>423</v>
      </c>
      <c r="D126" s="2" t="s">
        <v>11</v>
      </c>
      <c r="E126" s="2"/>
      <c r="F126" s="2"/>
      <c r="G126" s="5">
        <v>0</v>
      </c>
      <c r="H126" s="4">
        <v>100</v>
      </c>
      <c r="I126" s="5">
        <v>1000</v>
      </c>
      <c r="J126" s="4">
        <f t="shared" si="11"/>
        <v>100000</v>
      </c>
      <c r="K126" s="17" t="s">
        <v>465</v>
      </c>
      <c r="L126" s="6"/>
      <c r="M126" s="39"/>
    </row>
    <row r="127" spans="1:13" s="12" customFormat="1" ht="20.149999999999999" customHeight="1" x14ac:dyDescent="0.35">
      <c r="A127" s="2">
        <v>39</v>
      </c>
      <c r="B127" s="2" t="s">
        <v>20</v>
      </c>
      <c r="C127" s="3" t="s">
        <v>21</v>
      </c>
      <c r="D127" s="2" t="s">
        <v>11</v>
      </c>
      <c r="E127" s="2">
        <v>0.46349074074073998</v>
      </c>
      <c r="F127" s="4">
        <v>2960</v>
      </c>
      <c r="G127" s="5">
        <f>E127*F127</f>
        <v>1371.9325925925903</v>
      </c>
      <c r="H127" s="4">
        <f t="shared" si="10"/>
        <v>3552</v>
      </c>
      <c r="I127" s="5">
        <v>50</v>
      </c>
      <c r="J127" s="4">
        <f t="shared" si="11"/>
        <v>177600</v>
      </c>
      <c r="K127" s="4" t="s">
        <v>459</v>
      </c>
      <c r="L127" s="6"/>
      <c r="M127" s="39" t="s">
        <v>497</v>
      </c>
    </row>
    <row r="128" spans="1:13" s="12" customFormat="1" ht="20.149999999999999" customHeight="1" x14ac:dyDescent="0.35">
      <c r="A128" s="2">
        <v>40</v>
      </c>
      <c r="B128" s="2" t="s">
        <v>176</v>
      </c>
      <c r="C128" s="3" t="s">
        <v>177</v>
      </c>
      <c r="D128" s="2" t="s">
        <v>58</v>
      </c>
      <c r="E128" s="2">
        <v>0.36854999999999999</v>
      </c>
      <c r="F128" s="4">
        <v>1680</v>
      </c>
      <c r="G128" s="5">
        <f>E128*F128</f>
        <v>619.16399999999999</v>
      </c>
      <c r="H128" s="4">
        <f t="shared" si="10"/>
        <v>2016</v>
      </c>
      <c r="I128" s="5">
        <v>40.409999999999997</v>
      </c>
      <c r="J128" s="4">
        <f t="shared" si="11"/>
        <v>81466.559999999998</v>
      </c>
      <c r="K128" s="4" t="s">
        <v>454</v>
      </c>
      <c r="L128" s="6"/>
      <c r="M128" s="39" t="s">
        <v>497</v>
      </c>
    </row>
    <row r="129" spans="1:13" s="12" customFormat="1" ht="20.149999999999999" customHeight="1" x14ac:dyDescent="0.35">
      <c r="A129" s="131" t="s">
        <v>480</v>
      </c>
      <c r="B129" s="131"/>
      <c r="C129" s="131"/>
      <c r="D129" s="2"/>
      <c r="E129" s="2"/>
      <c r="F129" s="4"/>
      <c r="G129" s="31">
        <f>SUM(G89:G128)</f>
        <v>29188.724965249537</v>
      </c>
      <c r="H129" s="4"/>
      <c r="I129" s="5"/>
      <c r="J129" s="18">
        <f>SUM(J89:J128)</f>
        <v>3927634.548</v>
      </c>
      <c r="K129" s="4"/>
      <c r="L129" s="6"/>
      <c r="M129" s="3"/>
    </row>
    <row r="130" spans="1:13" s="12" customFormat="1" ht="20.149999999999999" customHeight="1" x14ac:dyDescent="0.35">
      <c r="A130" s="27" t="s">
        <v>491</v>
      </c>
      <c r="B130" s="132" t="s">
        <v>475</v>
      </c>
      <c r="C130" s="129"/>
      <c r="D130" s="10"/>
      <c r="E130" s="11"/>
      <c r="F130" s="10"/>
      <c r="G130" s="10"/>
      <c r="H130" s="10"/>
      <c r="I130" s="10"/>
      <c r="J130" s="10"/>
      <c r="K130" s="10"/>
      <c r="L130" s="10"/>
      <c r="M130" s="10"/>
    </row>
    <row r="131" spans="1:13" s="12" customFormat="1" ht="20.149999999999999" customHeight="1" x14ac:dyDescent="0.35">
      <c r="A131" s="2">
        <v>1</v>
      </c>
      <c r="B131" s="2" t="s">
        <v>190</v>
      </c>
      <c r="C131" s="3" t="s">
        <v>191</v>
      </c>
      <c r="D131" s="2" t="s">
        <v>58</v>
      </c>
      <c r="E131" s="2">
        <v>0.60040000000000004</v>
      </c>
      <c r="F131" s="4">
        <v>556</v>
      </c>
      <c r="G131" s="5">
        <f>E131*F131</f>
        <v>333.82240000000002</v>
      </c>
      <c r="H131" s="4">
        <f>F131*20%+F131</f>
        <v>667.2</v>
      </c>
      <c r="I131" s="5">
        <v>65</v>
      </c>
      <c r="J131" s="4">
        <f>H131*I131</f>
        <v>43368</v>
      </c>
      <c r="K131" s="4" t="s">
        <v>454</v>
      </c>
      <c r="L131" s="6"/>
      <c r="M131" s="3"/>
    </row>
    <row r="132" spans="1:13" s="12" customFormat="1" ht="20.149999999999999" customHeight="1" x14ac:dyDescent="0.35">
      <c r="A132" s="2">
        <v>2</v>
      </c>
      <c r="B132" s="2" t="s">
        <v>192</v>
      </c>
      <c r="C132" s="3" t="s">
        <v>193</v>
      </c>
      <c r="D132" s="2" t="s">
        <v>58</v>
      </c>
      <c r="E132" s="2">
        <v>0.60851851851851801</v>
      </c>
      <c r="F132" s="4">
        <v>3616</v>
      </c>
      <c r="G132" s="5">
        <f>E132*F132</f>
        <v>2200.4029629629613</v>
      </c>
      <c r="H132" s="4">
        <f t="shared" ref="H132:H135" si="12">F132*20%+F132</f>
        <v>4339.2</v>
      </c>
      <c r="I132" s="5">
        <v>66.77</v>
      </c>
      <c r="J132" s="4">
        <f t="shared" ref="J132:J135" si="13">H132*I132</f>
        <v>289728.38399999996</v>
      </c>
      <c r="K132" s="4" t="s">
        <v>460</v>
      </c>
      <c r="L132" s="6"/>
      <c r="M132" s="39" t="s">
        <v>497</v>
      </c>
    </row>
    <row r="133" spans="1:13" s="12" customFormat="1" ht="20.149999999999999" customHeight="1" x14ac:dyDescent="0.35">
      <c r="A133" s="2">
        <v>3</v>
      </c>
      <c r="B133" s="2" t="s">
        <v>238</v>
      </c>
      <c r="C133" s="3" t="s">
        <v>239</v>
      </c>
      <c r="D133" s="2" t="s">
        <v>58</v>
      </c>
      <c r="E133" s="2">
        <v>0.69499999999999995</v>
      </c>
      <c r="F133" s="4">
        <v>191</v>
      </c>
      <c r="G133" s="5">
        <f>E133*F133</f>
        <v>132.745</v>
      </c>
      <c r="H133" s="4">
        <f t="shared" si="12"/>
        <v>229.2</v>
      </c>
      <c r="I133" s="5">
        <v>70</v>
      </c>
      <c r="J133" s="4">
        <f t="shared" si="13"/>
        <v>16044</v>
      </c>
      <c r="K133" s="4" t="s">
        <v>463</v>
      </c>
      <c r="L133" s="6"/>
      <c r="M133" s="3"/>
    </row>
    <row r="134" spans="1:13" s="12" customFormat="1" ht="20.149999999999999" customHeight="1" x14ac:dyDescent="0.35">
      <c r="A134" s="2">
        <v>4</v>
      </c>
      <c r="B134" s="2"/>
      <c r="C134" s="1" t="s">
        <v>417</v>
      </c>
      <c r="D134" s="2" t="s">
        <v>58</v>
      </c>
      <c r="E134" s="2"/>
      <c r="F134" s="4"/>
      <c r="G134" s="5">
        <f>E134*F134</f>
        <v>0</v>
      </c>
      <c r="H134" s="4">
        <v>50</v>
      </c>
      <c r="I134" s="5">
        <v>50</v>
      </c>
      <c r="J134" s="4">
        <f t="shared" si="13"/>
        <v>2500</v>
      </c>
      <c r="K134" s="4" t="s">
        <v>459</v>
      </c>
      <c r="L134" s="6"/>
      <c r="M134" s="3"/>
    </row>
    <row r="135" spans="1:13" s="12" customFormat="1" ht="20.149999999999999" customHeight="1" x14ac:dyDescent="0.35">
      <c r="A135" s="2">
        <v>5</v>
      </c>
      <c r="B135" s="2" t="s">
        <v>208</v>
      </c>
      <c r="C135" s="3" t="s">
        <v>209</v>
      </c>
      <c r="D135" s="2" t="s">
        <v>11</v>
      </c>
      <c r="E135" s="2">
        <v>0.225002812535156</v>
      </c>
      <c r="F135" s="4">
        <v>777</v>
      </c>
      <c r="G135" s="5">
        <f>E135*F135</f>
        <v>174.82718533981622</v>
      </c>
      <c r="H135" s="4">
        <f t="shared" si="12"/>
        <v>932.4</v>
      </c>
      <c r="I135" s="5">
        <v>24</v>
      </c>
      <c r="J135" s="4">
        <f t="shared" si="13"/>
        <v>22377.599999999999</v>
      </c>
      <c r="K135" s="4" t="s">
        <v>460</v>
      </c>
      <c r="L135" s="6"/>
      <c r="M135" s="3"/>
    </row>
    <row r="136" spans="1:13" s="12" customFormat="1" ht="20.149999999999999" customHeight="1" x14ac:dyDescent="0.35">
      <c r="A136" s="131" t="s">
        <v>480</v>
      </c>
      <c r="B136" s="131"/>
      <c r="C136" s="131"/>
      <c r="D136" s="2"/>
      <c r="E136" s="2"/>
      <c r="F136" s="4"/>
      <c r="G136" s="31">
        <f>SUM(G131:G135)</f>
        <v>2841.7975483027776</v>
      </c>
      <c r="H136" s="4"/>
      <c r="I136" s="5"/>
      <c r="J136" s="18">
        <f>SUM(J131:J135)</f>
        <v>374017.98399999994</v>
      </c>
      <c r="K136" s="4"/>
      <c r="L136" s="6"/>
      <c r="M136" s="3"/>
    </row>
    <row r="137" spans="1:13" s="12" customFormat="1" ht="20.149999999999999" customHeight="1" x14ac:dyDescent="0.35">
      <c r="A137" s="27" t="s">
        <v>492</v>
      </c>
      <c r="B137" s="132" t="s">
        <v>476</v>
      </c>
      <c r="C137" s="129"/>
      <c r="D137" s="10"/>
      <c r="E137" s="11"/>
      <c r="F137" s="10"/>
      <c r="G137" s="10"/>
      <c r="H137" s="10"/>
      <c r="I137" s="10"/>
      <c r="J137" s="10"/>
      <c r="K137" s="10"/>
      <c r="L137" s="10"/>
      <c r="M137" s="10"/>
    </row>
    <row r="138" spans="1:13" s="12" customFormat="1" ht="20.149999999999999" customHeight="1" x14ac:dyDescent="0.35">
      <c r="A138" s="2">
        <v>1</v>
      </c>
      <c r="B138" s="2" t="s">
        <v>7</v>
      </c>
      <c r="C138" s="3" t="s">
        <v>8</v>
      </c>
      <c r="D138" s="2" t="s">
        <v>5</v>
      </c>
      <c r="E138" s="2">
        <v>0.20745032956759299</v>
      </c>
      <c r="F138" s="4">
        <v>751</v>
      </c>
      <c r="G138" s="5">
        <v>155.79519750526234</v>
      </c>
      <c r="H138" s="4">
        <f>F138*20%+F138</f>
        <v>901.2</v>
      </c>
      <c r="I138" s="5">
        <v>22</v>
      </c>
      <c r="J138" s="4">
        <f>H138*I138</f>
        <v>19826.400000000001</v>
      </c>
      <c r="K138" s="4" t="s">
        <v>463</v>
      </c>
      <c r="L138" s="6"/>
      <c r="M138" s="3"/>
    </row>
    <row r="139" spans="1:13" s="12" customFormat="1" ht="20.149999999999999" customHeight="1" x14ac:dyDescent="0.35">
      <c r="A139" s="2">
        <v>2</v>
      </c>
      <c r="B139" s="2" t="s">
        <v>29</v>
      </c>
      <c r="C139" s="3" t="s">
        <v>30</v>
      </c>
      <c r="D139" s="2" t="s">
        <v>5</v>
      </c>
      <c r="E139" s="2">
        <v>0.16499689258261599</v>
      </c>
      <c r="F139" s="4">
        <v>25201</v>
      </c>
      <c r="G139" s="5">
        <v>4158.0866899745051</v>
      </c>
      <c r="H139" s="4">
        <f t="shared" ref="H139:H147" si="14">F139*20%+F139</f>
        <v>30241.200000000001</v>
      </c>
      <c r="I139" s="5">
        <v>18.07</v>
      </c>
      <c r="J139" s="4">
        <f t="shared" ref="J139:J147" si="15">H139*I139</f>
        <v>546458.48400000005</v>
      </c>
      <c r="K139" s="4" t="s">
        <v>460</v>
      </c>
      <c r="L139" s="6"/>
      <c r="M139" s="39" t="s">
        <v>497</v>
      </c>
    </row>
    <row r="140" spans="1:13" s="12" customFormat="1" ht="20.149999999999999" customHeight="1" x14ac:dyDescent="0.35">
      <c r="A140" s="2">
        <v>3</v>
      </c>
      <c r="B140" s="2" t="s">
        <v>114</v>
      </c>
      <c r="C140" s="3" t="s">
        <v>115</v>
      </c>
      <c r="D140" s="2" t="s">
        <v>58</v>
      </c>
      <c r="E140" s="2">
        <v>8.1806340778506001E-2</v>
      </c>
      <c r="F140" s="4">
        <v>1164</v>
      </c>
      <c r="G140" s="5">
        <v>95.222580666180988</v>
      </c>
      <c r="H140" s="4">
        <f t="shared" si="14"/>
        <v>1396.8</v>
      </c>
      <c r="I140" s="5">
        <v>8.9600000000000009</v>
      </c>
      <c r="J140" s="4">
        <f t="shared" si="15"/>
        <v>12515.328000000001</v>
      </c>
      <c r="K140" s="4" t="s">
        <v>454</v>
      </c>
      <c r="L140" s="6"/>
      <c r="M140" s="3"/>
    </row>
    <row r="141" spans="1:13" s="12" customFormat="1" ht="20.149999999999999" customHeight="1" x14ac:dyDescent="0.35">
      <c r="A141" s="2">
        <v>4</v>
      </c>
      <c r="B141" s="2" t="s">
        <v>116</v>
      </c>
      <c r="C141" s="3" t="s">
        <v>117</v>
      </c>
      <c r="D141" s="2" t="s">
        <v>58</v>
      </c>
      <c r="E141" s="2">
        <v>8.6281447447024096E-2</v>
      </c>
      <c r="F141" s="4">
        <v>1036</v>
      </c>
      <c r="G141" s="5">
        <v>89.387579555116957</v>
      </c>
      <c r="H141" s="4">
        <f t="shared" si="14"/>
        <v>1243.2</v>
      </c>
      <c r="I141" s="5">
        <v>8.57</v>
      </c>
      <c r="J141" s="4">
        <f t="shared" si="15"/>
        <v>10654.224</v>
      </c>
      <c r="K141" s="4" t="s">
        <v>454</v>
      </c>
      <c r="L141" s="6"/>
      <c r="M141" s="3"/>
    </row>
    <row r="142" spans="1:13" s="12" customFormat="1" ht="20.149999999999999" customHeight="1" x14ac:dyDescent="0.35">
      <c r="A142" s="2">
        <v>5</v>
      </c>
      <c r="B142" s="2" t="s">
        <v>168</v>
      </c>
      <c r="C142" s="3" t="s">
        <v>169</v>
      </c>
      <c r="D142" s="2" t="s">
        <v>58</v>
      </c>
      <c r="E142" s="2">
        <v>0.52744186046511599</v>
      </c>
      <c r="F142" s="4">
        <v>56</v>
      </c>
      <c r="G142" s="5">
        <v>29.536744186046494</v>
      </c>
      <c r="H142" s="4">
        <f t="shared" si="14"/>
        <v>67.2</v>
      </c>
      <c r="I142" s="5">
        <v>54.47</v>
      </c>
      <c r="J142" s="4">
        <f t="shared" si="15"/>
        <v>3660.384</v>
      </c>
      <c r="K142" s="4" t="s">
        <v>454</v>
      </c>
      <c r="L142" s="6"/>
      <c r="M142" s="3"/>
    </row>
    <row r="143" spans="1:13" s="12" customFormat="1" ht="20.149999999999999" customHeight="1" x14ac:dyDescent="0.35">
      <c r="A143" s="2">
        <v>6</v>
      </c>
      <c r="B143" s="2" t="s">
        <v>212</v>
      </c>
      <c r="C143" s="3" t="s">
        <v>213</v>
      </c>
      <c r="D143" s="2" t="s">
        <v>58</v>
      </c>
      <c r="E143" s="2">
        <v>0.18363452729109001</v>
      </c>
      <c r="F143" s="4">
        <v>123</v>
      </c>
      <c r="G143" s="5">
        <v>22.587046856804072</v>
      </c>
      <c r="H143" s="4">
        <f t="shared" si="14"/>
        <v>147.6</v>
      </c>
      <c r="I143" s="5">
        <v>20</v>
      </c>
      <c r="J143" s="4">
        <f t="shared" si="15"/>
        <v>2952</v>
      </c>
      <c r="K143" s="4" t="s">
        <v>459</v>
      </c>
      <c r="L143" s="6"/>
      <c r="M143" s="3"/>
    </row>
    <row r="144" spans="1:13" s="12" customFormat="1" ht="20.149999999999999" customHeight="1" x14ac:dyDescent="0.35">
      <c r="A144" s="2">
        <v>7</v>
      </c>
      <c r="B144" s="2" t="s">
        <v>358</v>
      </c>
      <c r="C144" s="3" t="s">
        <v>359</v>
      </c>
      <c r="D144" s="2" t="s">
        <v>58</v>
      </c>
      <c r="E144" s="2">
        <v>1.4492</v>
      </c>
      <c r="F144" s="4">
        <v>100</v>
      </c>
      <c r="G144" s="5">
        <v>144.92000000000002</v>
      </c>
      <c r="H144" s="4">
        <f t="shared" si="14"/>
        <v>120</v>
      </c>
      <c r="I144" s="5">
        <v>261.66000000000003</v>
      </c>
      <c r="J144" s="4">
        <f t="shared" si="15"/>
        <v>31399.200000000004</v>
      </c>
      <c r="K144" s="4" t="s">
        <v>464</v>
      </c>
      <c r="L144" s="6"/>
      <c r="M144" s="39" t="s">
        <v>497</v>
      </c>
    </row>
    <row r="145" spans="1:13" s="12" customFormat="1" ht="20.149999999999999" customHeight="1" x14ac:dyDescent="0.35">
      <c r="A145" s="2">
        <v>8</v>
      </c>
      <c r="B145" s="2" t="s">
        <v>436</v>
      </c>
      <c r="C145" s="3" t="s">
        <v>445</v>
      </c>
      <c r="D145" s="2" t="s">
        <v>58</v>
      </c>
      <c r="E145" s="2"/>
      <c r="F145" s="4"/>
      <c r="G145" s="5"/>
      <c r="H145" s="4">
        <v>480</v>
      </c>
      <c r="I145" s="5">
        <v>65</v>
      </c>
      <c r="J145" s="4">
        <f t="shared" si="15"/>
        <v>31200</v>
      </c>
      <c r="K145" s="4" t="s">
        <v>458</v>
      </c>
      <c r="L145" s="6"/>
      <c r="M145" s="39" t="s">
        <v>497</v>
      </c>
    </row>
    <row r="146" spans="1:13" s="12" customFormat="1" ht="20.149999999999999" customHeight="1" x14ac:dyDescent="0.35">
      <c r="A146" s="2">
        <v>9</v>
      </c>
      <c r="B146" s="2" t="s">
        <v>437</v>
      </c>
      <c r="C146" s="3" t="s">
        <v>446</v>
      </c>
      <c r="D146" s="2" t="s">
        <v>58</v>
      </c>
      <c r="E146" s="2"/>
      <c r="F146" s="4"/>
      <c r="G146" s="5"/>
      <c r="H146" s="4">
        <v>480</v>
      </c>
      <c r="I146" s="5">
        <v>50</v>
      </c>
      <c r="J146" s="4">
        <f t="shared" si="15"/>
        <v>24000</v>
      </c>
      <c r="K146" s="4" t="s">
        <v>460</v>
      </c>
      <c r="L146" s="6"/>
      <c r="M146" s="39" t="s">
        <v>497</v>
      </c>
    </row>
    <row r="147" spans="1:13" s="12" customFormat="1" ht="20.149999999999999" customHeight="1" x14ac:dyDescent="0.35">
      <c r="A147" s="2">
        <v>10</v>
      </c>
      <c r="B147" s="2" t="s">
        <v>222</v>
      </c>
      <c r="C147" s="3" t="s">
        <v>223</v>
      </c>
      <c r="D147" s="2" t="s">
        <v>58</v>
      </c>
      <c r="E147" s="2">
        <v>0.181566439763101</v>
      </c>
      <c r="F147" s="4">
        <v>19858</v>
      </c>
      <c r="G147" s="5">
        <f>E147*F147</f>
        <v>3605.5463608156597</v>
      </c>
      <c r="H147" s="4">
        <f t="shared" si="14"/>
        <v>23829.599999999999</v>
      </c>
      <c r="I147" s="5">
        <v>20</v>
      </c>
      <c r="J147" s="4">
        <f t="shared" si="15"/>
        <v>476592</v>
      </c>
      <c r="K147" s="4" t="s">
        <v>451</v>
      </c>
      <c r="L147" s="6"/>
      <c r="M147" s="39" t="s">
        <v>497</v>
      </c>
    </row>
    <row r="148" spans="1:13" s="12" customFormat="1" ht="20.149999999999999" customHeight="1" x14ac:dyDescent="0.35">
      <c r="A148" s="131" t="s">
        <v>480</v>
      </c>
      <c r="B148" s="131"/>
      <c r="C148" s="131"/>
      <c r="D148" s="2"/>
      <c r="E148" s="2"/>
      <c r="F148" s="4"/>
      <c r="G148" s="31">
        <f>SUM(G138:G147)</f>
        <v>8301.0821995595743</v>
      </c>
      <c r="H148" s="4"/>
      <c r="I148" s="5"/>
      <c r="J148" s="18">
        <f>SUM(J138:J147)</f>
        <v>1159258.02</v>
      </c>
      <c r="K148" s="4"/>
      <c r="L148" s="6"/>
      <c r="M148" s="3"/>
    </row>
    <row r="149" spans="1:13" s="12" customFormat="1" ht="20.149999999999999" customHeight="1" x14ac:dyDescent="0.35">
      <c r="A149" s="27" t="s">
        <v>493</v>
      </c>
      <c r="B149" s="132" t="s">
        <v>477</v>
      </c>
      <c r="C149" s="129"/>
      <c r="D149" s="10"/>
      <c r="E149" s="11"/>
      <c r="F149" s="10"/>
      <c r="G149" s="10"/>
      <c r="H149" s="10"/>
      <c r="I149" s="10"/>
      <c r="J149" s="10"/>
      <c r="K149" s="10"/>
      <c r="L149" s="10"/>
      <c r="M149" s="10"/>
    </row>
    <row r="150" spans="1:13" s="12" customFormat="1" ht="20.149999999999999" customHeight="1" x14ac:dyDescent="0.35">
      <c r="A150" s="2">
        <v>1</v>
      </c>
      <c r="B150" s="2" t="s">
        <v>73</v>
      </c>
      <c r="C150" s="3" t="s">
        <v>74</v>
      </c>
      <c r="D150" s="2" t="s">
        <v>58</v>
      </c>
      <c r="E150" s="2">
        <v>1.9875570302778901E-2</v>
      </c>
      <c r="F150" s="4">
        <v>4800</v>
      </c>
      <c r="G150" s="5">
        <v>95.40273745333873</v>
      </c>
      <c r="H150" s="4">
        <f>F150*20%+F150</f>
        <v>5760</v>
      </c>
      <c r="I150" s="5">
        <v>2</v>
      </c>
      <c r="J150" s="4">
        <f>H150*I150</f>
        <v>11520</v>
      </c>
      <c r="K150" s="4" t="s">
        <v>459</v>
      </c>
      <c r="L150" s="6"/>
      <c r="M150" s="3"/>
    </row>
    <row r="151" spans="1:13" s="12" customFormat="1" ht="20.149999999999999" customHeight="1" x14ac:dyDescent="0.35">
      <c r="A151" s="2">
        <v>2</v>
      </c>
      <c r="B151" s="2" t="s">
        <v>75</v>
      </c>
      <c r="C151" s="3" t="s">
        <v>76</v>
      </c>
      <c r="D151" s="2" t="s">
        <v>58</v>
      </c>
      <c r="E151" s="2">
        <v>1.94016433200088E-2</v>
      </c>
      <c r="F151" s="4">
        <v>3340</v>
      </c>
      <c r="G151" s="5">
        <v>64.801488688829394</v>
      </c>
      <c r="H151" s="4">
        <f t="shared" ref="H151:H165" si="16">F151*20%+F151</f>
        <v>4008</v>
      </c>
      <c r="I151" s="5">
        <v>2</v>
      </c>
      <c r="J151" s="4">
        <f t="shared" ref="J151:J167" si="17">H151*I151</f>
        <v>8016</v>
      </c>
      <c r="K151" s="4" t="s">
        <v>456</v>
      </c>
      <c r="L151" s="6"/>
      <c r="M151" s="3"/>
    </row>
    <row r="152" spans="1:13" s="12" customFormat="1" ht="20.149999999999999" customHeight="1" x14ac:dyDescent="0.35">
      <c r="A152" s="2">
        <v>3</v>
      </c>
      <c r="B152" s="2" t="s">
        <v>93</v>
      </c>
      <c r="C152" s="3" t="s">
        <v>94</v>
      </c>
      <c r="D152" s="2" t="s">
        <v>58</v>
      </c>
      <c r="E152" s="2">
        <v>1.8263577118030401E-2</v>
      </c>
      <c r="F152" s="4">
        <v>35700</v>
      </c>
      <c r="G152" s="5">
        <v>652.0097031136853</v>
      </c>
      <c r="H152" s="4">
        <f t="shared" si="16"/>
        <v>42840</v>
      </c>
      <c r="I152" s="5">
        <v>2</v>
      </c>
      <c r="J152" s="4">
        <f t="shared" si="17"/>
        <v>85680</v>
      </c>
      <c r="K152" s="4" t="s">
        <v>460</v>
      </c>
      <c r="L152" s="6"/>
      <c r="M152" s="39" t="s">
        <v>497</v>
      </c>
    </row>
    <row r="153" spans="1:13" s="12" customFormat="1" ht="20.149999999999999" customHeight="1" x14ac:dyDescent="0.35">
      <c r="A153" s="2">
        <v>4</v>
      </c>
      <c r="B153" s="2" t="s">
        <v>134</v>
      </c>
      <c r="C153" s="3" t="s">
        <v>135</v>
      </c>
      <c r="D153" s="2" t="s">
        <v>58</v>
      </c>
      <c r="E153" s="2">
        <v>4.9918882379450198E-2</v>
      </c>
      <c r="F153" s="4">
        <v>30330</v>
      </c>
      <c r="G153" s="5">
        <v>1514.0397025687246</v>
      </c>
      <c r="H153" s="4">
        <f t="shared" si="16"/>
        <v>36396</v>
      </c>
      <c r="I153" s="5">
        <v>5.5</v>
      </c>
      <c r="J153" s="4">
        <f t="shared" si="17"/>
        <v>200178</v>
      </c>
      <c r="K153" s="4" t="s">
        <v>459</v>
      </c>
      <c r="L153" s="6"/>
      <c r="M153" s="39" t="s">
        <v>497</v>
      </c>
    </row>
    <row r="154" spans="1:13" s="12" customFormat="1" ht="20.149999999999999" customHeight="1" x14ac:dyDescent="0.35">
      <c r="A154" s="2">
        <v>5</v>
      </c>
      <c r="B154" s="2" t="s">
        <v>180</v>
      </c>
      <c r="C154" s="3" t="s">
        <v>181</v>
      </c>
      <c r="D154" s="2" t="s">
        <v>58</v>
      </c>
      <c r="E154" s="2">
        <v>4.0437788018433098E-2</v>
      </c>
      <c r="F154" s="4">
        <v>25486</v>
      </c>
      <c r="G154" s="5">
        <v>1030.597465437786</v>
      </c>
      <c r="H154" s="4">
        <f t="shared" si="16"/>
        <v>30583.200000000001</v>
      </c>
      <c r="I154" s="5">
        <v>4.3600000000000003</v>
      </c>
      <c r="J154" s="4">
        <f t="shared" si="17"/>
        <v>133342.75200000001</v>
      </c>
      <c r="K154" s="4" t="s">
        <v>460</v>
      </c>
      <c r="L154" s="6"/>
      <c r="M154" s="39" t="s">
        <v>497</v>
      </c>
    </row>
    <row r="155" spans="1:13" s="12" customFormat="1" ht="20.149999999999999" customHeight="1" x14ac:dyDescent="0.35">
      <c r="A155" s="2">
        <v>6</v>
      </c>
      <c r="B155" s="2" t="s">
        <v>182</v>
      </c>
      <c r="C155" s="3" t="s">
        <v>183</v>
      </c>
      <c r="D155" s="2" t="s">
        <v>58</v>
      </c>
      <c r="E155" s="2">
        <v>4.36953807740324E-2</v>
      </c>
      <c r="F155" s="4">
        <v>592</v>
      </c>
      <c r="G155" s="5">
        <v>25.86766541822718</v>
      </c>
      <c r="H155" s="4">
        <f t="shared" si="16"/>
        <v>710.4</v>
      </c>
      <c r="I155" s="5">
        <v>4</v>
      </c>
      <c r="J155" s="4">
        <f t="shared" si="17"/>
        <v>2841.6</v>
      </c>
      <c r="K155" s="4" t="s">
        <v>459</v>
      </c>
      <c r="L155" s="6"/>
      <c r="M155" s="3"/>
    </row>
    <row r="156" spans="1:13" s="12" customFormat="1" ht="20.149999999999999" customHeight="1" x14ac:dyDescent="0.35">
      <c r="A156" s="2">
        <v>7</v>
      </c>
      <c r="B156" s="2" t="s">
        <v>184</v>
      </c>
      <c r="C156" s="3" t="s">
        <v>185</v>
      </c>
      <c r="D156" s="2" t="s">
        <v>58</v>
      </c>
      <c r="E156" s="2">
        <v>0.100626261958716</v>
      </c>
      <c r="F156" s="4">
        <v>9832</v>
      </c>
      <c r="G156" s="5">
        <v>989.35740757809572</v>
      </c>
      <c r="H156" s="4">
        <f t="shared" si="16"/>
        <v>11798.4</v>
      </c>
      <c r="I156" s="5">
        <v>10.46</v>
      </c>
      <c r="J156" s="4">
        <f t="shared" si="17"/>
        <v>123411.26400000001</v>
      </c>
      <c r="K156" s="4" t="s">
        <v>460</v>
      </c>
      <c r="L156" s="6"/>
      <c r="M156" s="39" t="s">
        <v>497</v>
      </c>
    </row>
    <row r="157" spans="1:13" s="12" customFormat="1" ht="20.149999999999999" customHeight="1" x14ac:dyDescent="0.35">
      <c r="A157" s="2">
        <v>8</v>
      </c>
      <c r="B157" s="2" t="s">
        <v>186</v>
      </c>
      <c r="C157" s="3" t="s">
        <v>187</v>
      </c>
      <c r="D157" s="2" t="s">
        <v>58</v>
      </c>
      <c r="E157" s="2">
        <v>5.5716177861873203E-2</v>
      </c>
      <c r="F157" s="4">
        <v>12292</v>
      </c>
      <c r="G157" s="5">
        <v>684.86325827814539</v>
      </c>
      <c r="H157" s="4">
        <f t="shared" si="16"/>
        <v>14750.4</v>
      </c>
      <c r="I157" s="5">
        <v>6</v>
      </c>
      <c r="J157" s="4">
        <f t="shared" si="17"/>
        <v>88502.399999999994</v>
      </c>
      <c r="K157" s="4" t="s">
        <v>459</v>
      </c>
      <c r="L157" s="6"/>
      <c r="M157" s="39" t="s">
        <v>497</v>
      </c>
    </row>
    <row r="158" spans="1:13" s="12" customFormat="1" ht="20.149999999999999" customHeight="1" x14ac:dyDescent="0.35">
      <c r="A158" s="2">
        <v>9</v>
      </c>
      <c r="B158" s="2" t="s">
        <v>218</v>
      </c>
      <c r="C158" s="3" t="s">
        <v>219</v>
      </c>
      <c r="D158" s="2" t="s">
        <v>58</v>
      </c>
      <c r="E158" s="2">
        <v>2.8223899371069099E-2</v>
      </c>
      <c r="F158" s="4">
        <v>36300</v>
      </c>
      <c r="G158" s="5">
        <v>1024.5275471698083</v>
      </c>
      <c r="H158" s="4">
        <f t="shared" si="16"/>
        <v>43560</v>
      </c>
      <c r="I158" s="5">
        <v>3</v>
      </c>
      <c r="J158" s="4">
        <f t="shared" si="17"/>
        <v>130680</v>
      </c>
      <c r="K158" s="4" t="s">
        <v>460</v>
      </c>
      <c r="L158" s="6"/>
      <c r="M158" s="39" t="s">
        <v>497</v>
      </c>
    </row>
    <row r="159" spans="1:13" s="12" customFormat="1" ht="20.149999999999999" customHeight="1" x14ac:dyDescent="0.35">
      <c r="A159" s="2">
        <v>10</v>
      </c>
      <c r="B159" s="2" t="s">
        <v>297</v>
      </c>
      <c r="C159" s="3" t="s">
        <v>298</v>
      </c>
      <c r="D159" s="2" t="s">
        <v>58</v>
      </c>
      <c r="E159" s="2">
        <v>1.45571428571428E-2</v>
      </c>
      <c r="F159" s="4">
        <v>2420</v>
      </c>
      <c r="G159" s="5">
        <v>35.228285714285576</v>
      </c>
      <c r="H159" s="4">
        <f t="shared" si="16"/>
        <v>2904</v>
      </c>
      <c r="I159" s="5">
        <v>1.6</v>
      </c>
      <c r="J159" s="4">
        <f t="shared" si="17"/>
        <v>4646.4000000000005</v>
      </c>
      <c r="K159" s="4" t="s">
        <v>460</v>
      </c>
      <c r="L159" s="6"/>
      <c r="M159" s="3"/>
    </row>
    <row r="160" spans="1:13" s="12" customFormat="1" ht="20.149999999999999" customHeight="1" x14ac:dyDescent="0.35">
      <c r="A160" s="2">
        <v>11</v>
      </c>
      <c r="B160" s="2" t="s">
        <v>299</v>
      </c>
      <c r="C160" s="3" t="s">
        <v>300</v>
      </c>
      <c r="D160" s="2" t="s">
        <v>58</v>
      </c>
      <c r="E160" s="2">
        <v>2.3218085106382898E-2</v>
      </c>
      <c r="F160" s="4">
        <v>2178</v>
      </c>
      <c r="G160" s="5">
        <v>50.568989361701952</v>
      </c>
      <c r="H160" s="4">
        <f t="shared" si="16"/>
        <v>2613.6</v>
      </c>
      <c r="I160" s="5">
        <v>2.5</v>
      </c>
      <c r="J160" s="4">
        <f t="shared" si="17"/>
        <v>6534</v>
      </c>
      <c r="K160" s="4" t="s">
        <v>460</v>
      </c>
      <c r="L160" s="6"/>
      <c r="M160" s="3"/>
    </row>
    <row r="161" spans="1:13" s="12" customFormat="1" ht="20.149999999999999" customHeight="1" x14ac:dyDescent="0.35">
      <c r="A161" s="2">
        <v>12</v>
      </c>
      <c r="B161" s="2" t="s">
        <v>301</v>
      </c>
      <c r="C161" s="3" t="s">
        <v>302</v>
      </c>
      <c r="D161" s="2" t="s">
        <v>58</v>
      </c>
      <c r="E161" s="2">
        <v>1.4995122404422301E-2</v>
      </c>
      <c r="F161" s="4">
        <v>167100</v>
      </c>
      <c r="G161" s="5">
        <v>2505.6849537789662</v>
      </c>
      <c r="H161" s="4">
        <f t="shared" si="16"/>
        <v>200520</v>
      </c>
      <c r="I161" s="5">
        <v>1.55</v>
      </c>
      <c r="J161" s="4">
        <f t="shared" si="17"/>
        <v>310806</v>
      </c>
      <c r="K161" s="4" t="s">
        <v>454</v>
      </c>
      <c r="L161" s="6"/>
      <c r="M161" s="39" t="s">
        <v>497</v>
      </c>
    </row>
    <row r="162" spans="1:13" s="12" customFormat="1" ht="20.149999999999999" customHeight="1" x14ac:dyDescent="0.35">
      <c r="A162" s="2">
        <v>13</v>
      </c>
      <c r="B162" s="2" t="s">
        <v>325</v>
      </c>
      <c r="C162" s="3" t="s">
        <v>326</v>
      </c>
      <c r="D162" s="2" t="s">
        <v>58</v>
      </c>
      <c r="E162" s="2">
        <v>9.4549109893316899E-3</v>
      </c>
      <c r="F162" s="4">
        <v>666050</v>
      </c>
      <c r="G162" s="5">
        <v>6297.4434644443718</v>
      </c>
      <c r="H162" s="4">
        <f t="shared" si="16"/>
        <v>799260</v>
      </c>
      <c r="I162" s="5">
        <v>1.63</v>
      </c>
      <c r="J162" s="4">
        <f t="shared" si="17"/>
        <v>1302793.7999999998</v>
      </c>
      <c r="K162" s="4" t="s">
        <v>460</v>
      </c>
      <c r="L162" s="6"/>
      <c r="M162" s="39" t="s">
        <v>497</v>
      </c>
    </row>
    <row r="163" spans="1:13" s="12" customFormat="1" ht="20.149999999999999" customHeight="1" x14ac:dyDescent="0.35">
      <c r="A163" s="2">
        <v>14</v>
      </c>
      <c r="B163" s="2" t="s">
        <v>352</v>
      </c>
      <c r="C163" s="3" t="s">
        <v>353</v>
      </c>
      <c r="D163" s="2" t="s">
        <v>58</v>
      </c>
      <c r="E163" s="2">
        <v>0.161227436823104</v>
      </c>
      <c r="F163" s="4">
        <v>4200</v>
      </c>
      <c r="G163" s="5">
        <v>677.15523465703677</v>
      </c>
      <c r="H163" s="4">
        <f t="shared" si="16"/>
        <v>5040</v>
      </c>
      <c r="I163" s="5">
        <v>10</v>
      </c>
      <c r="J163" s="4">
        <f t="shared" si="17"/>
        <v>50400</v>
      </c>
      <c r="K163" s="4" t="s">
        <v>460</v>
      </c>
      <c r="L163" s="6"/>
      <c r="M163" s="3"/>
    </row>
    <row r="164" spans="1:13" s="12" customFormat="1" ht="20.149999999999999" customHeight="1" x14ac:dyDescent="0.35">
      <c r="A164" s="2">
        <v>15</v>
      </c>
      <c r="B164" s="2" t="s">
        <v>354</v>
      </c>
      <c r="C164" s="3" t="s">
        <v>355</v>
      </c>
      <c r="D164" s="2" t="s">
        <v>58</v>
      </c>
      <c r="E164" s="2">
        <v>5.7389516957862201E-2</v>
      </c>
      <c r="F164" s="4">
        <v>13200</v>
      </c>
      <c r="G164" s="5">
        <v>757.54162384378105</v>
      </c>
      <c r="H164" s="4">
        <f t="shared" si="16"/>
        <v>15840</v>
      </c>
      <c r="I164" s="5">
        <v>5</v>
      </c>
      <c r="J164" s="4">
        <f t="shared" si="17"/>
        <v>79200</v>
      </c>
      <c r="K164" s="4" t="s">
        <v>460</v>
      </c>
      <c r="L164" s="6"/>
      <c r="M164" s="39" t="s">
        <v>497</v>
      </c>
    </row>
    <row r="165" spans="1:13" s="12" customFormat="1" ht="20.149999999999999" customHeight="1" x14ac:dyDescent="0.35">
      <c r="A165" s="2">
        <v>16</v>
      </c>
      <c r="B165" s="2" t="s">
        <v>364</v>
      </c>
      <c r="C165" s="14" t="s">
        <v>365</v>
      </c>
      <c r="D165" s="2" t="s">
        <v>58</v>
      </c>
      <c r="E165" s="2">
        <v>2.70802469135802E-2</v>
      </c>
      <c r="F165" s="4">
        <v>7200</v>
      </c>
      <c r="G165" s="5">
        <v>194.97777777777745</v>
      </c>
      <c r="H165" s="4">
        <f t="shared" si="16"/>
        <v>8640</v>
      </c>
      <c r="I165" s="5">
        <v>3</v>
      </c>
      <c r="J165" s="4">
        <f t="shared" si="17"/>
        <v>25920</v>
      </c>
      <c r="K165" s="4" t="s">
        <v>459</v>
      </c>
      <c r="L165" s="6"/>
      <c r="M165" s="3"/>
    </row>
    <row r="166" spans="1:13" s="12" customFormat="1" ht="20.149999999999999" customHeight="1" x14ac:dyDescent="0.35">
      <c r="A166" s="2">
        <v>17</v>
      </c>
      <c r="B166" s="2" t="s">
        <v>438</v>
      </c>
      <c r="C166" s="3" t="s">
        <v>447</v>
      </c>
      <c r="D166" s="2" t="s">
        <v>58</v>
      </c>
      <c r="E166" s="2"/>
      <c r="F166" s="4"/>
      <c r="G166" s="5"/>
      <c r="H166" s="4">
        <v>18000</v>
      </c>
      <c r="I166" s="5">
        <v>1.2</v>
      </c>
      <c r="J166" s="4">
        <f t="shared" si="17"/>
        <v>21600</v>
      </c>
      <c r="K166" s="4" t="s">
        <v>460</v>
      </c>
      <c r="L166" s="6"/>
      <c r="M166" s="3"/>
    </row>
    <row r="167" spans="1:13" s="12" customFormat="1" ht="20.149999999999999" customHeight="1" x14ac:dyDescent="0.35">
      <c r="A167" s="2">
        <v>18</v>
      </c>
      <c r="B167" s="2" t="s">
        <v>435</v>
      </c>
      <c r="C167" s="3" t="s">
        <v>444</v>
      </c>
      <c r="D167" s="2" t="s">
        <v>58</v>
      </c>
      <c r="E167" s="2"/>
      <c r="F167" s="4"/>
      <c r="G167" s="5"/>
      <c r="H167" s="4">
        <v>30000</v>
      </c>
      <c r="I167" s="5">
        <v>4</v>
      </c>
      <c r="J167" s="4">
        <f t="shared" si="17"/>
        <v>120000</v>
      </c>
      <c r="K167" s="4" t="s">
        <v>458</v>
      </c>
      <c r="L167" s="6"/>
      <c r="M167" s="39" t="s">
        <v>497</v>
      </c>
    </row>
    <row r="168" spans="1:13" s="12" customFormat="1" ht="20.149999999999999" customHeight="1" x14ac:dyDescent="0.35">
      <c r="A168" s="131" t="s">
        <v>480</v>
      </c>
      <c r="B168" s="131"/>
      <c r="C168" s="131"/>
      <c r="D168" s="2"/>
      <c r="E168" s="2"/>
      <c r="F168" s="4"/>
      <c r="G168" s="31">
        <f>SUM(G150:G167)</f>
        <v>16600.06730528456</v>
      </c>
      <c r="H168" s="4"/>
      <c r="I168" s="5"/>
      <c r="J168" s="18">
        <f>SUM(J150:J167)</f>
        <v>2706072.216</v>
      </c>
      <c r="K168" s="4"/>
      <c r="L168" s="6"/>
      <c r="M168" s="3"/>
    </row>
    <row r="169" spans="1:13" s="12" customFormat="1" ht="20.149999999999999" customHeight="1" x14ac:dyDescent="0.35">
      <c r="A169" s="27" t="s">
        <v>494</v>
      </c>
      <c r="B169" s="128" t="s">
        <v>478</v>
      </c>
      <c r="C169" s="129"/>
      <c r="D169" s="10"/>
      <c r="E169" s="11"/>
      <c r="F169" s="10"/>
      <c r="G169" s="10"/>
      <c r="H169" s="10"/>
      <c r="I169" s="10"/>
      <c r="J169" s="10"/>
      <c r="K169" s="10"/>
      <c r="L169" s="10"/>
      <c r="M169" s="10"/>
    </row>
    <row r="170" spans="1:13" s="12" customFormat="1" ht="20.149999999999999" customHeight="1" x14ac:dyDescent="0.35">
      <c r="A170" s="2">
        <v>1</v>
      </c>
      <c r="B170" s="2" t="s">
        <v>56</v>
      </c>
      <c r="C170" s="3" t="s">
        <v>57</v>
      </c>
      <c r="D170" s="2" t="s">
        <v>58</v>
      </c>
      <c r="E170" s="2">
        <v>3.3412576687116502E-2</v>
      </c>
      <c r="F170" s="4">
        <v>5401</v>
      </c>
      <c r="G170" s="5">
        <v>180.46132668711624</v>
      </c>
      <c r="H170" s="4">
        <f>F170*20%+F170</f>
        <v>6481.2</v>
      </c>
      <c r="I170" s="5">
        <v>3.48</v>
      </c>
      <c r="J170" s="4">
        <f>H170*I170</f>
        <v>22554.576000000001</v>
      </c>
      <c r="K170" s="4" t="s">
        <v>460</v>
      </c>
      <c r="L170" s="6"/>
      <c r="M170" s="3"/>
    </row>
    <row r="171" spans="1:13" s="12" customFormat="1" ht="20.149999999999999" customHeight="1" x14ac:dyDescent="0.35">
      <c r="A171" s="2">
        <v>2</v>
      </c>
      <c r="B171" s="2" t="s">
        <v>77</v>
      </c>
      <c r="C171" s="3" t="s">
        <v>78</v>
      </c>
      <c r="D171" s="2" t="s">
        <v>58</v>
      </c>
      <c r="E171" s="2">
        <v>4.7666888579555701E-3</v>
      </c>
      <c r="F171" s="4">
        <v>58380</v>
      </c>
      <c r="G171" s="5">
        <v>278.27929552744621</v>
      </c>
      <c r="H171" s="4">
        <f t="shared" ref="H171:H231" si="18">F171*20%+F171</f>
        <v>70056</v>
      </c>
      <c r="I171" s="5">
        <v>0.5</v>
      </c>
      <c r="J171" s="4">
        <f t="shared" ref="J171:J234" si="19">H171*I171</f>
        <v>35028</v>
      </c>
      <c r="K171" s="4" t="s">
        <v>460</v>
      </c>
      <c r="L171" s="6"/>
      <c r="M171" s="39" t="s">
        <v>497</v>
      </c>
    </row>
    <row r="172" spans="1:13" s="12" customFormat="1" ht="20.149999999999999" customHeight="1" x14ac:dyDescent="0.35">
      <c r="A172" s="2">
        <v>3</v>
      </c>
      <c r="B172" s="2" t="s">
        <v>79</v>
      </c>
      <c r="C172" s="3" t="s">
        <v>80</v>
      </c>
      <c r="D172" s="2" t="s">
        <v>58</v>
      </c>
      <c r="E172" s="2">
        <v>1.4358801328308199E-2</v>
      </c>
      <c r="F172" s="4">
        <v>14700</v>
      </c>
      <c r="G172" s="5">
        <v>211.07437952613054</v>
      </c>
      <c r="H172" s="4">
        <f t="shared" si="18"/>
        <v>17640</v>
      </c>
      <c r="I172" s="5">
        <v>1.5</v>
      </c>
      <c r="J172" s="4">
        <f t="shared" si="19"/>
        <v>26460</v>
      </c>
      <c r="K172" s="4" t="s">
        <v>459</v>
      </c>
      <c r="L172" s="6"/>
      <c r="M172" s="3"/>
    </row>
    <row r="173" spans="1:13" s="12" customFormat="1" ht="20.149999999999999" customHeight="1" x14ac:dyDescent="0.35">
      <c r="A173" s="2">
        <v>4</v>
      </c>
      <c r="B173" s="2" t="s">
        <v>81</v>
      </c>
      <c r="C173" s="3" t="s">
        <v>82</v>
      </c>
      <c r="D173" s="2" t="s">
        <v>58</v>
      </c>
      <c r="E173" s="2">
        <v>7.3750652812044097E-3</v>
      </c>
      <c r="F173" s="4">
        <v>345884</v>
      </c>
      <c r="G173" s="5">
        <v>2550.9170797241059</v>
      </c>
      <c r="H173" s="4">
        <f t="shared" si="18"/>
        <v>415060.8</v>
      </c>
      <c r="I173" s="5">
        <v>0.8</v>
      </c>
      <c r="J173" s="4">
        <f t="shared" si="19"/>
        <v>332048.64000000001</v>
      </c>
      <c r="K173" s="4" t="s">
        <v>459</v>
      </c>
      <c r="L173" s="6"/>
      <c r="M173" s="39" t="s">
        <v>497</v>
      </c>
    </row>
    <row r="174" spans="1:13" s="12" customFormat="1" ht="20.149999999999999" customHeight="1" x14ac:dyDescent="0.35">
      <c r="A174" s="2">
        <v>5</v>
      </c>
      <c r="B174" s="2" t="s">
        <v>83</v>
      </c>
      <c r="C174" s="3" t="s">
        <v>84</v>
      </c>
      <c r="D174" s="2" t="s">
        <v>58</v>
      </c>
      <c r="E174" s="2">
        <v>7.3588009504660899E-3</v>
      </c>
      <c r="F174" s="4">
        <v>24150</v>
      </c>
      <c r="G174" s="5">
        <v>177.71504295375607</v>
      </c>
      <c r="H174" s="4">
        <f t="shared" si="18"/>
        <v>28980</v>
      </c>
      <c r="I174" s="5">
        <v>0.8</v>
      </c>
      <c r="J174" s="4">
        <f t="shared" si="19"/>
        <v>23184</v>
      </c>
      <c r="K174" s="4" t="s">
        <v>459</v>
      </c>
      <c r="L174" s="6"/>
      <c r="M174" s="3"/>
    </row>
    <row r="175" spans="1:13" s="12" customFormat="1" ht="20.149999999999999" customHeight="1" x14ac:dyDescent="0.35">
      <c r="A175" s="2">
        <v>6</v>
      </c>
      <c r="B175" s="2" t="s">
        <v>85</v>
      </c>
      <c r="C175" s="3" t="s">
        <v>86</v>
      </c>
      <c r="D175" s="2" t="s">
        <v>58</v>
      </c>
      <c r="E175" s="2">
        <v>1.8519489027186298E-2</v>
      </c>
      <c r="F175" s="4">
        <v>15000</v>
      </c>
      <c r="G175" s="5">
        <v>277.7923354077945</v>
      </c>
      <c r="H175" s="4">
        <f t="shared" si="18"/>
        <v>18000</v>
      </c>
      <c r="I175" s="5">
        <v>2</v>
      </c>
      <c r="J175" s="4">
        <f t="shared" si="19"/>
        <v>36000</v>
      </c>
      <c r="K175" s="4" t="s">
        <v>460</v>
      </c>
      <c r="L175" s="6"/>
      <c r="M175" s="3"/>
    </row>
    <row r="176" spans="1:13" s="12" customFormat="1" ht="20.149999999999999" customHeight="1" x14ac:dyDescent="0.35">
      <c r="A176" s="2">
        <v>7</v>
      </c>
      <c r="B176" s="2" t="s">
        <v>87</v>
      </c>
      <c r="C176" s="3" t="s">
        <v>88</v>
      </c>
      <c r="D176" s="2" t="s">
        <v>58</v>
      </c>
      <c r="E176" s="2">
        <v>1.3442042969252501E-2</v>
      </c>
      <c r="F176" s="4">
        <v>84852</v>
      </c>
      <c r="G176" s="5">
        <v>1140.5842300270133</v>
      </c>
      <c r="H176" s="4">
        <f t="shared" si="18"/>
        <v>101822.39999999999</v>
      </c>
      <c r="I176" s="5">
        <v>1.4</v>
      </c>
      <c r="J176" s="4">
        <f t="shared" si="19"/>
        <v>142551.35999999999</v>
      </c>
      <c r="K176" s="4" t="s">
        <v>459</v>
      </c>
      <c r="L176" s="6"/>
      <c r="M176" s="39" t="s">
        <v>497</v>
      </c>
    </row>
    <row r="177" spans="1:13" s="12" customFormat="1" ht="20.149999999999999" customHeight="1" x14ac:dyDescent="0.35">
      <c r="A177" s="2">
        <v>8</v>
      </c>
      <c r="B177" s="2" t="s">
        <v>89</v>
      </c>
      <c r="C177" s="3" t="s">
        <v>90</v>
      </c>
      <c r="D177" s="2" t="s">
        <v>58</v>
      </c>
      <c r="E177" s="2">
        <v>2.12328418912048E-2</v>
      </c>
      <c r="F177" s="4">
        <v>17650</v>
      </c>
      <c r="G177" s="5">
        <v>374.75965937976474</v>
      </c>
      <c r="H177" s="4">
        <f t="shared" si="18"/>
        <v>21180</v>
      </c>
      <c r="I177" s="5">
        <v>2.2999999999999998</v>
      </c>
      <c r="J177" s="4">
        <f t="shared" si="19"/>
        <v>48713.999999999993</v>
      </c>
      <c r="K177" s="4" t="s">
        <v>460</v>
      </c>
      <c r="L177" s="6"/>
      <c r="M177" s="3"/>
    </row>
    <row r="178" spans="1:13" s="12" customFormat="1" ht="20.149999999999999" customHeight="1" x14ac:dyDescent="0.35">
      <c r="A178" s="2">
        <v>9</v>
      </c>
      <c r="B178" s="2" t="s">
        <v>91</v>
      </c>
      <c r="C178" s="3" t="s">
        <v>92</v>
      </c>
      <c r="D178" s="2" t="s">
        <v>58</v>
      </c>
      <c r="E178" s="2">
        <v>2.4819791759366299E-3</v>
      </c>
      <c r="F178" s="4">
        <v>21800</v>
      </c>
      <c r="G178" s="5">
        <v>54.107146035418531</v>
      </c>
      <c r="H178" s="4">
        <f t="shared" si="18"/>
        <v>26160</v>
      </c>
      <c r="I178" s="5">
        <v>0.26</v>
      </c>
      <c r="J178" s="4">
        <f t="shared" si="19"/>
        <v>6801.6</v>
      </c>
      <c r="K178" s="4" t="s">
        <v>457</v>
      </c>
      <c r="L178" s="6"/>
      <c r="M178" s="3"/>
    </row>
    <row r="179" spans="1:13" s="12" customFormat="1" ht="20.149999999999999" customHeight="1" x14ac:dyDescent="0.35">
      <c r="A179" s="2">
        <v>10</v>
      </c>
      <c r="B179" s="2" t="s">
        <v>124</v>
      </c>
      <c r="C179" s="3" t="s">
        <v>125</v>
      </c>
      <c r="D179" s="2" t="s">
        <v>58</v>
      </c>
      <c r="E179" s="2">
        <v>1.05669332864551E-2</v>
      </c>
      <c r="F179" s="4">
        <v>59700</v>
      </c>
      <c r="G179" s="5">
        <v>630.8459172013695</v>
      </c>
      <c r="H179" s="4">
        <f t="shared" si="18"/>
        <v>71640</v>
      </c>
      <c r="I179" s="5">
        <v>1.1599999999999999</v>
      </c>
      <c r="J179" s="4">
        <f t="shared" si="19"/>
        <v>83102.399999999994</v>
      </c>
      <c r="K179" s="4" t="s">
        <v>460</v>
      </c>
      <c r="L179" s="6"/>
      <c r="M179" s="3"/>
    </row>
    <row r="180" spans="1:13" s="12" customFormat="1" ht="20.149999999999999" customHeight="1" x14ac:dyDescent="0.35">
      <c r="A180" s="2">
        <v>11</v>
      </c>
      <c r="B180" s="2" t="s">
        <v>126</v>
      </c>
      <c r="C180" s="3" t="s">
        <v>127</v>
      </c>
      <c r="D180" s="2" t="s">
        <v>58</v>
      </c>
      <c r="E180" s="2">
        <v>9.7442736115468994E-3</v>
      </c>
      <c r="F180" s="4">
        <v>64100</v>
      </c>
      <c r="G180" s="5">
        <v>624.60793850015625</v>
      </c>
      <c r="H180" s="4">
        <f t="shared" si="18"/>
        <v>76920</v>
      </c>
      <c r="I180" s="5">
        <v>1</v>
      </c>
      <c r="J180" s="4">
        <f t="shared" si="19"/>
        <v>76920</v>
      </c>
      <c r="K180" s="4" t="s">
        <v>459</v>
      </c>
      <c r="L180" s="6"/>
      <c r="M180" s="39" t="s">
        <v>497</v>
      </c>
    </row>
    <row r="181" spans="1:13" s="12" customFormat="1" ht="20.149999999999999" customHeight="1" x14ac:dyDescent="0.35">
      <c r="A181" s="2">
        <v>12</v>
      </c>
      <c r="B181" s="2" t="s">
        <v>128</v>
      </c>
      <c r="C181" s="3" t="s">
        <v>129</v>
      </c>
      <c r="D181" s="2" t="s">
        <v>58</v>
      </c>
      <c r="E181" s="2">
        <v>4.1553067185978497E-3</v>
      </c>
      <c r="F181" s="4">
        <v>6392</v>
      </c>
      <c r="G181" s="5">
        <v>26.560720545277455</v>
      </c>
      <c r="H181" s="4">
        <f t="shared" si="18"/>
        <v>7670.4</v>
      </c>
      <c r="I181" s="5">
        <v>0.45</v>
      </c>
      <c r="J181" s="4">
        <f t="shared" si="19"/>
        <v>3451.68</v>
      </c>
      <c r="K181" s="4" t="s">
        <v>459</v>
      </c>
      <c r="L181" s="6"/>
      <c r="M181" s="3"/>
    </row>
    <row r="182" spans="1:13" s="12" customFormat="1" ht="20.149999999999999" customHeight="1" x14ac:dyDescent="0.35">
      <c r="A182" s="2">
        <v>13</v>
      </c>
      <c r="B182" s="2" t="s">
        <v>132</v>
      </c>
      <c r="C182" s="3" t="s">
        <v>133</v>
      </c>
      <c r="D182" s="2" t="s">
        <v>58</v>
      </c>
      <c r="E182" s="2">
        <v>7.3534761519805899E-3</v>
      </c>
      <c r="F182" s="4">
        <v>27350</v>
      </c>
      <c r="G182" s="5">
        <v>201.11757275666912</v>
      </c>
      <c r="H182" s="4">
        <f t="shared" si="18"/>
        <v>32820</v>
      </c>
      <c r="I182" s="5">
        <v>0.8</v>
      </c>
      <c r="J182" s="4">
        <f t="shared" si="19"/>
        <v>26256</v>
      </c>
      <c r="K182" s="4" t="s">
        <v>459</v>
      </c>
      <c r="L182" s="6"/>
      <c r="M182" s="3"/>
    </row>
    <row r="183" spans="1:13" s="12" customFormat="1" ht="20.149999999999999" customHeight="1" x14ac:dyDescent="0.35">
      <c r="A183" s="2">
        <v>14</v>
      </c>
      <c r="B183" s="2" t="s">
        <v>136</v>
      </c>
      <c r="C183" s="3" t="s">
        <v>137</v>
      </c>
      <c r="D183" s="2" t="s">
        <v>58</v>
      </c>
      <c r="E183" s="2">
        <v>1.0279488268393601E-2</v>
      </c>
      <c r="F183" s="4">
        <v>111260</v>
      </c>
      <c r="G183" s="5">
        <v>1143.695864741472</v>
      </c>
      <c r="H183" s="4">
        <f t="shared" si="18"/>
        <v>133512</v>
      </c>
      <c r="I183" s="5">
        <v>1.1000000000000001</v>
      </c>
      <c r="J183" s="4">
        <f t="shared" si="19"/>
        <v>146863.20000000001</v>
      </c>
      <c r="K183" s="4" t="s">
        <v>459</v>
      </c>
      <c r="L183" s="6"/>
      <c r="M183" s="39" t="s">
        <v>497</v>
      </c>
    </row>
    <row r="184" spans="1:13" s="12" customFormat="1" ht="20.149999999999999" customHeight="1" x14ac:dyDescent="0.35">
      <c r="A184" s="2">
        <v>15</v>
      </c>
      <c r="B184" s="2" t="s">
        <v>156</v>
      </c>
      <c r="C184" s="3" t="s">
        <v>157</v>
      </c>
      <c r="D184" s="2" t="s">
        <v>58</v>
      </c>
      <c r="E184" s="2">
        <v>9.7777777777777707E-3</v>
      </c>
      <c r="F184" s="4">
        <v>13900</v>
      </c>
      <c r="G184" s="5">
        <v>135.91111111111101</v>
      </c>
      <c r="H184" s="4">
        <f t="shared" si="18"/>
        <v>16680</v>
      </c>
      <c r="I184" s="5">
        <v>1</v>
      </c>
      <c r="J184" s="4">
        <f t="shared" si="19"/>
        <v>16680</v>
      </c>
      <c r="K184" s="4" t="s">
        <v>459</v>
      </c>
      <c r="L184" s="6"/>
      <c r="M184" s="3"/>
    </row>
    <row r="185" spans="1:13" s="12" customFormat="1" ht="20.149999999999999" customHeight="1" x14ac:dyDescent="0.35">
      <c r="A185" s="2">
        <v>16</v>
      </c>
      <c r="B185" s="2" t="s">
        <v>158</v>
      </c>
      <c r="C185" s="3" t="s">
        <v>159</v>
      </c>
      <c r="D185" s="2" t="s">
        <v>58</v>
      </c>
      <c r="E185" s="2">
        <v>7.3275597664549403E-3</v>
      </c>
      <c r="F185" s="4">
        <v>1708096</v>
      </c>
      <c r="G185" s="5">
        <v>12516.175526842617</v>
      </c>
      <c r="H185" s="4">
        <f t="shared" si="18"/>
        <v>2049715.2</v>
      </c>
      <c r="I185" s="5">
        <v>0.78</v>
      </c>
      <c r="J185" s="4">
        <f t="shared" si="19"/>
        <v>1598777.8559999999</v>
      </c>
      <c r="K185" s="4" t="s">
        <v>460</v>
      </c>
      <c r="L185" s="6"/>
      <c r="M185" s="39" t="s">
        <v>497</v>
      </c>
    </row>
    <row r="186" spans="1:13" s="12" customFormat="1" ht="20.149999999999999" customHeight="1" x14ac:dyDescent="0.35">
      <c r="A186" s="2">
        <v>17</v>
      </c>
      <c r="B186" s="2" t="s">
        <v>160</v>
      </c>
      <c r="C186" s="3" t="s">
        <v>161</v>
      </c>
      <c r="D186" s="2" t="s">
        <v>58</v>
      </c>
      <c r="E186" s="2">
        <v>3.5973254086181197E-2</v>
      </c>
      <c r="F186" s="4">
        <v>3882</v>
      </c>
      <c r="G186" s="5">
        <v>139.64817236255541</v>
      </c>
      <c r="H186" s="4">
        <f t="shared" si="18"/>
        <v>4658.3999999999996</v>
      </c>
      <c r="I186" s="5">
        <v>3.9</v>
      </c>
      <c r="J186" s="4">
        <f t="shared" si="19"/>
        <v>18167.759999999998</v>
      </c>
      <c r="K186" s="4" t="s">
        <v>460</v>
      </c>
      <c r="L186" s="6"/>
      <c r="M186" s="3"/>
    </row>
    <row r="187" spans="1:13" s="12" customFormat="1" ht="20.149999999999999" customHeight="1" x14ac:dyDescent="0.35">
      <c r="A187" s="2">
        <v>18</v>
      </c>
      <c r="B187" s="2" t="s">
        <v>164</v>
      </c>
      <c r="C187" s="3" t="s">
        <v>165</v>
      </c>
      <c r="D187" s="2" t="s">
        <v>58</v>
      </c>
      <c r="E187" s="2">
        <v>1.0348106973897099E-2</v>
      </c>
      <c r="F187" s="4">
        <v>16200</v>
      </c>
      <c r="G187" s="5">
        <v>167.63933297713302</v>
      </c>
      <c r="H187" s="4">
        <f t="shared" si="18"/>
        <v>19440</v>
      </c>
      <c r="I187" s="5">
        <v>2.15</v>
      </c>
      <c r="J187" s="4">
        <f t="shared" si="19"/>
        <v>41796</v>
      </c>
      <c r="K187" s="4" t="s">
        <v>463</v>
      </c>
      <c r="L187" s="6"/>
      <c r="M187" s="3"/>
    </row>
    <row r="188" spans="1:13" s="12" customFormat="1" ht="20.149999999999999" customHeight="1" x14ac:dyDescent="0.35">
      <c r="A188" s="2">
        <v>19</v>
      </c>
      <c r="B188" s="2" t="s">
        <v>166</v>
      </c>
      <c r="C188" s="3" t="s">
        <v>167</v>
      </c>
      <c r="D188" s="2" t="s">
        <v>58</v>
      </c>
      <c r="E188" s="2">
        <v>2.1181838152047099E-2</v>
      </c>
      <c r="F188" s="4">
        <v>145930</v>
      </c>
      <c r="G188" s="5">
        <v>3091.0656415282333</v>
      </c>
      <c r="H188" s="4">
        <f t="shared" si="18"/>
        <v>175116</v>
      </c>
      <c r="I188" s="5">
        <v>2.2999999999999998</v>
      </c>
      <c r="J188" s="4">
        <f t="shared" si="19"/>
        <v>402766.8</v>
      </c>
      <c r="K188" s="4" t="s">
        <v>459</v>
      </c>
      <c r="L188" s="6"/>
      <c r="M188" s="39" t="s">
        <v>497</v>
      </c>
    </row>
    <row r="189" spans="1:13" s="12" customFormat="1" ht="20.149999999999999" customHeight="1" x14ac:dyDescent="0.35">
      <c r="A189" s="2">
        <v>20</v>
      </c>
      <c r="B189" s="2" t="s">
        <v>172</v>
      </c>
      <c r="C189" s="3" t="s">
        <v>173</v>
      </c>
      <c r="D189" s="2" t="s">
        <v>58</v>
      </c>
      <c r="E189" s="2">
        <v>3.2604700854700797E-2</v>
      </c>
      <c r="F189" s="4">
        <v>29700</v>
      </c>
      <c r="G189" s="5">
        <v>968.35961538461368</v>
      </c>
      <c r="H189" s="4">
        <f t="shared" si="18"/>
        <v>35640</v>
      </c>
      <c r="I189" s="5">
        <v>1.4</v>
      </c>
      <c r="J189" s="4">
        <f t="shared" si="19"/>
        <v>49896</v>
      </c>
      <c r="K189" s="4" t="s">
        <v>454</v>
      </c>
      <c r="L189" s="6"/>
      <c r="M189" s="3"/>
    </row>
    <row r="190" spans="1:13" s="12" customFormat="1" ht="20.149999999999999" customHeight="1" x14ac:dyDescent="0.35">
      <c r="A190" s="2">
        <v>21</v>
      </c>
      <c r="B190" s="2" t="s">
        <v>196</v>
      </c>
      <c r="C190" s="3" t="s">
        <v>197</v>
      </c>
      <c r="D190" s="2" t="s">
        <v>58</v>
      </c>
      <c r="E190" s="2">
        <v>8.3524371316148396E-3</v>
      </c>
      <c r="F190" s="4">
        <v>655950</v>
      </c>
      <c r="G190" s="5">
        <v>5478.7811364827539</v>
      </c>
      <c r="H190" s="4">
        <f t="shared" si="18"/>
        <v>787140</v>
      </c>
      <c r="I190" s="5">
        <v>0.9</v>
      </c>
      <c r="J190" s="4">
        <f t="shared" si="19"/>
        <v>708426</v>
      </c>
      <c r="K190" s="4" t="s">
        <v>459</v>
      </c>
      <c r="L190" s="6"/>
      <c r="M190" s="39" t="s">
        <v>497</v>
      </c>
    </row>
    <row r="191" spans="1:13" s="12" customFormat="1" ht="20.149999999999999" customHeight="1" x14ac:dyDescent="0.35">
      <c r="A191" s="2">
        <v>22</v>
      </c>
      <c r="B191" s="2" t="s">
        <v>198</v>
      </c>
      <c r="C191" s="3" t="s">
        <v>199</v>
      </c>
      <c r="D191" s="2" t="s">
        <v>58</v>
      </c>
      <c r="E191" s="2">
        <v>5.1753964440172896E-3</v>
      </c>
      <c r="F191" s="4">
        <v>46330</v>
      </c>
      <c r="G191" s="5">
        <v>239.77611725132104</v>
      </c>
      <c r="H191" s="4">
        <f t="shared" si="18"/>
        <v>55596</v>
      </c>
      <c r="I191" s="5">
        <v>0.56000000000000005</v>
      </c>
      <c r="J191" s="4">
        <f t="shared" si="19"/>
        <v>31133.760000000002</v>
      </c>
      <c r="K191" s="4" t="s">
        <v>460</v>
      </c>
      <c r="L191" s="6"/>
      <c r="M191" s="3"/>
    </row>
    <row r="192" spans="1:13" s="12" customFormat="1" ht="20.149999999999999" customHeight="1" x14ac:dyDescent="0.35">
      <c r="A192" s="2">
        <v>23</v>
      </c>
      <c r="B192" s="2" t="s">
        <v>204</v>
      </c>
      <c r="C192" s="3" t="s">
        <v>205</v>
      </c>
      <c r="D192" s="2" t="s">
        <v>58</v>
      </c>
      <c r="E192" s="2">
        <v>4.5665985931472603E-3</v>
      </c>
      <c r="F192" s="4">
        <v>94020</v>
      </c>
      <c r="G192" s="5">
        <v>429.35159972770543</v>
      </c>
      <c r="H192" s="4">
        <f t="shared" si="18"/>
        <v>112824</v>
      </c>
      <c r="I192" s="5">
        <v>0.5</v>
      </c>
      <c r="J192" s="4">
        <f t="shared" si="19"/>
        <v>56412</v>
      </c>
      <c r="K192" s="4" t="s">
        <v>459</v>
      </c>
      <c r="L192" s="6"/>
      <c r="M192" s="3"/>
    </row>
    <row r="193" spans="1:13" s="12" customFormat="1" ht="20.149999999999999" customHeight="1" x14ac:dyDescent="0.35">
      <c r="A193" s="2">
        <v>24</v>
      </c>
      <c r="B193" s="2" t="s">
        <v>206</v>
      </c>
      <c r="C193" s="3" t="s">
        <v>207</v>
      </c>
      <c r="D193" s="2" t="s">
        <v>58</v>
      </c>
      <c r="E193" s="2">
        <v>1.1494006849315E-2</v>
      </c>
      <c r="F193" s="4">
        <v>10800</v>
      </c>
      <c r="G193" s="5">
        <v>124.13527397260199</v>
      </c>
      <c r="H193" s="4">
        <f t="shared" si="18"/>
        <v>12960</v>
      </c>
      <c r="I193" s="5">
        <v>1.24</v>
      </c>
      <c r="J193" s="4">
        <f t="shared" si="19"/>
        <v>16070.4</v>
      </c>
      <c r="K193" s="4" t="s">
        <v>460</v>
      </c>
      <c r="L193" s="6"/>
      <c r="M193" s="3"/>
    </row>
    <row r="194" spans="1:13" s="12" customFormat="1" ht="20.149999999999999" customHeight="1" x14ac:dyDescent="0.35">
      <c r="A194" s="2">
        <v>25</v>
      </c>
      <c r="B194" s="2" t="s">
        <v>210</v>
      </c>
      <c r="C194" s="3" t="s">
        <v>211</v>
      </c>
      <c r="D194" s="2" t="s">
        <v>58</v>
      </c>
      <c r="E194" s="2">
        <v>4.0134589226725498E-2</v>
      </c>
      <c r="F194" s="4">
        <v>289860</v>
      </c>
      <c r="G194" s="5">
        <v>11633.412033258654</v>
      </c>
      <c r="H194" s="4">
        <f t="shared" si="18"/>
        <v>347832</v>
      </c>
      <c r="I194" s="5">
        <v>2.25</v>
      </c>
      <c r="J194" s="4">
        <f t="shared" si="19"/>
        <v>782622</v>
      </c>
      <c r="K194" s="4" t="s">
        <v>454</v>
      </c>
      <c r="L194" s="6"/>
      <c r="M194" s="39" t="s">
        <v>497</v>
      </c>
    </row>
    <row r="195" spans="1:13" s="12" customFormat="1" ht="20.149999999999999" customHeight="1" x14ac:dyDescent="0.35">
      <c r="A195" s="2">
        <v>26</v>
      </c>
      <c r="B195" s="2" t="s">
        <v>224</v>
      </c>
      <c r="C195" s="3" t="s">
        <v>225</v>
      </c>
      <c r="D195" s="2" t="s">
        <v>58</v>
      </c>
      <c r="E195" s="2">
        <v>7.0583475960790398E-3</v>
      </c>
      <c r="F195" s="4">
        <v>81000</v>
      </c>
      <c r="G195" s="5">
        <v>571.72615528240226</v>
      </c>
      <c r="H195" s="4">
        <f t="shared" si="18"/>
        <v>97200</v>
      </c>
      <c r="I195" s="5">
        <v>0.75</v>
      </c>
      <c r="J195" s="4">
        <f t="shared" si="19"/>
        <v>72900</v>
      </c>
      <c r="K195" s="4" t="s">
        <v>460</v>
      </c>
      <c r="L195" s="6"/>
      <c r="M195" s="39" t="s">
        <v>497</v>
      </c>
    </row>
    <row r="196" spans="1:13" s="12" customFormat="1" ht="20.149999999999999" customHeight="1" x14ac:dyDescent="0.35">
      <c r="A196" s="2">
        <v>27</v>
      </c>
      <c r="B196" s="2" t="s">
        <v>240</v>
      </c>
      <c r="C196" s="3" t="s">
        <v>241</v>
      </c>
      <c r="D196" s="2" t="s">
        <v>58</v>
      </c>
      <c r="E196" s="2">
        <v>6.74901427600271E-2</v>
      </c>
      <c r="F196" s="4">
        <v>13670</v>
      </c>
      <c r="G196" s="5">
        <v>922.59025152957042</v>
      </c>
      <c r="H196" s="4">
        <f t="shared" si="18"/>
        <v>16404</v>
      </c>
      <c r="I196" s="5">
        <v>8</v>
      </c>
      <c r="J196" s="4">
        <f t="shared" si="19"/>
        <v>131232</v>
      </c>
      <c r="K196" s="4" t="s">
        <v>459</v>
      </c>
      <c r="L196" s="6"/>
      <c r="M196" s="39" t="s">
        <v>497</v>
      </c>
    </row>
    <row r="197" spans="1:13" s="12" customFormat="1" ht="20.149999999999999" customHeight="1" x14ac:dyDescent="0.35">
      <c r="A197" s="2">
        <v>28</v>
      </c>
      <c r="B197" s="2" t="s">
        <v>242</v>
      </c>
      <c r="C197" s="3" t="s">
        <v>243</v>
      </c>
      <c r="D197" s="2" t="s">
        <v>58</v>
      </c>
      <c r="E197" s="2">
        <v>7.2831038963174898E-3</v>
      </c>
      <c r="F197" s="4">
        <v>62990</v>
      </c>
      <c r="G197" s="5">
        <v>458.76271442903868</v>
      </c>
      <c r="H197" s="4">
        <f t="shared" si="18"/>
        <v>75588</v>
      </c>
      <c r="I197" s="5">
        <v>0.8</v>
      </c>
      <c r="J197" s="4">
        <f t="shared" si="19"/>
        <v>60470.400000000001</v>
      </c>
      <c r="K197" s="4" t="s">
        <v>459</v>
      </c>
      <c r="L197" s="6"/>
      <c r="M197" s="39" t="s">
        <v>497</v>
      </c>
    </row>
    <row r="198" spans="1:13" s="12" customFormat="1" ht="20.149999999999999" customHeight="1" x14ac:dyDescent="0.35">
      <c r="A198" s="2">
        <v>29</v>
      </c>
      <c r="B198" s="2" t="s">
        <v>244</v>
      </c>
      <c r="C198" s="3" t="s">
        <v>245</v>
      </c>
      <c r="D198" s="2" t="s">
        <v>58</v>
      </c>
      <c r="E198" s="2">
        <v>8.2102362584162494E-3</v>
      </c>
      <c r="F198" s="4">
        <v>3600</v>
      </c>
      <c r="G198" s="5">
        <v>29.556850530298497</v>
      </c>
      <c r="H198" s="4">
        <f t="shared" si="18"/>
        <v>4320</v>
      </c>
      <c r="I198" s="5">
        <v>0.8</v>
      </c>
      <c r="J198" s="4">
        <f t="shared" si="19"/>
        <v>3456</v>
      </c>
      <c r="K198" s="4" t="s">
        <v>459</v>
      </c>
      <c r="L198" s="6"/>
      <c r="M198" s="3"/>
    </row>
    <row r="199" spans="1:13" s="12" customFormat="1" ht="20.149999999999999" customHeight="1" x14ac:dyDescent="0.35">
      <c r="A199" s="2">
        <v>30</v>
      </c>
      <c r="B199" s="2" t="s">
        <v>246</v>
      </c>
      <c r="C199" s="3" t="s">
        <v>247</v>
      </c>
      <c r="D199" s="2" t="s">
        <v>58</v>
      </c>
      <c r="E199" s="2">
        <v>1.8749028749028701E-2</v>
      </c>
      <c r="F199" s="4">
        <v>4500</v>
      </c>
      <c r="G199" s="5">
        <v>84.37062937062916</v>
      </c>
      <c r="H199" s="4">
        <f t="shared" si="18"/>
        <v>5400</v>
      </c>
      <c r="I199" s="5">
        <v>1.95</v>
      </c>
      <c r="J199" s="4">
        <f t="shared" si="19"/>
        <v>10530</v>
      </c>
      <c r="K199" s="4" t="s">
        <v>463</v>
      </c>
      <c r="L199" s="6"/>
      <c r="M199" s="3"/>
    </row>
    <row r="200" spans="1:13" s="12" customFormat="1" ht="20.149999999999999" customHeight="1" x14ac:dyDescent="0.35">
      <c r="A200" s="2">
        <v>31</v>
      </c>
      <c r="B200" s="2" t="s">
        <v>248</v>
      </c>
      <c r="C200" s="3" t="s">
        <v>249</v>
      </c>
      <c r="D200" s="2" t="s">
        <v>58</v>
      </c>
      <c r="E200" s="2">
        <v>7.0446232626188701E-3</v>
      </c>
      <c r="F200" s="4">
        <v>10500</v>
      </c>
      <c r="G200" s="5">
        <v>73.968544257498138</v>
      </c>
      <c r="H200" s="4">
        <f t="shared" si="18"/>
        <v>12600</v>
      </c>
      <c r="I200" s="5">
        <v>0.75</v>
      </c>
      <c r="J200" s="4">
        <f t="shared" si="19"/>
        <v>9450</v>
      </c>
      <c r="K200" s="4" t="s">
        <v>459</v>
      </c>
      <c r="L200" s="6"/>
      <c r="M200" s="3"/>
    </row>
    <row r="201" spans="1:13" s="12" customFormat="1" ht="20.149999999999999" customHeight="1" x14ac:dyDescent="0.35">
      <c r="A201" s="2">
        <v>32</v>
      </c>
      <c r="B201" s="2" t="s">
        <v>274</v>
      </c>
      <c r="C201" s="3" t="s">
        <v>275</v>
      </c>
      <c r="D201" s="2" t="s">
        <v>58</v>
      </c>
      <c r="E201" s="2">
        <v>3.1013464220940701E-2</v>
      </c>
      <c r="F201" s="4">
        <v>140210</v>
      </c>
      <c r="G201" s="5">
        <v>4348.397818418096</v>
      </c>
      <c r="H201" s="4">
        <f t="shared" si="18"/>
        <v>168252</v>
      </c>
      <c r="I201" s="5">
        <v>3.35</v>
      </c>
      <c r="J201" s="4">
        <f t="shared" si="19"/>
        <v>563644.20000000007</v>
      </c>
      <c r="K201" s="4" t="s">
        <v>460</v>
      </c>
      <c r="L201" s="6"/>
      <c r="M201" s="39" t="s">
        <v>497</v>
      </c>
    </row>
    <row r="202" spans="1:13" s="12" customFormat="1" ht="20.149999999999999" customHeight="1" x14ac:dyDescent="0.35">
      <c r="A202" s="2">
        <v>33</v>
      </c>
      <c r="B202" s="2" t="s">
        <v>276</v>
      </c>
      <c r="C202" s="3" t="s">
        <v>277</v>
      </c>
      <c r="D202" s="2" t="s">
        <v>58</v>
      </c>
      <c r="E202" s="2">
        <v>6.5985333125292501E-3</v>
      </c>
      <c r="F202" s="4">
        <v>36400</v>
      </c>
      <c r="G202" s="5">
        <v>240.1866125760647</v>
      </c>
      <c r="H202" s="4">
        <f t="shared" si="18"/>
        <v>43680</v>
      </c>
      <c r="I202" s="5">
        <v>0.7</v>
      </c>
      <c r="J202" s="4">
        <f t="shared" si="19"/>
        <v>30575.999999999996</v>
      </c>
      <c r="K202" s="4" t="s">
        <v>460</v>
      </c>
      <c r="L202" s="6"/>
      <c r="M202" s="3"/>
    </row>
    <row r="203" spans="1:13" s="12" customFormat="1" ht="20.149999999999999" customHeight="1" x14ac:dyDescent="0.35">
      <c r="A203" s="2">
        <v>34</v>
      </c>
      <c r="B203" s="2" t="s">
        <v>280</v>
      </c>
      <c r="C203" s="3" t="s">
        <v>281</v>
      </c>
      <c r="D203" s="2" t="s">
        <v>58</v>
      </c>
      <c r="E203" s="2">
        <v>1.60705882352941E-2</v>
      </c>
      <c r="F203" s="4">
        <v>2850</v>
      </c>
      <c r="G203" s="5">
        <v>45.801176470588189</v>
      </c>
      <c r="H203" s="4">
        <f t="shared" si="18"/>
        <v>3420</v>
      </c>
      <c r="I203" s="5">
        <v>1.75</v>
      </c>
      <c r="J203" s="4">
        <f t="shared" si="19"/>
        <v>5985</v>
      </c>
      <c r="K203" s="4" t="s">
        <v>459</v>
      </c>
      <c r="L203" s="6"/>
      <c r="M203" s="3"/>
    </row>
    <row r="204" spans="1:13" s="12" customFormat="1" ht="20.149999999999999" customHeight="1" x14ac:dyDescent="0.35">
      <c r="A204" s="2">
        <v>35</v>
      </c>
      <c r="B204" s="2" t="s">
        <v>282</v>
      </c>
      <c r="C204" s="3" t="s">
        <v>283</v>
      </c>
      <c r="D204" s="2" t="s">
        <v>58</v>
      </c>
      <c r="E204" s="2">
        <v>0.18511986301369801</v>
      </c>
      <c r="F204" s="4">
        <v>4200</v>
      </c>
      <c r="G204" s="5">
        <v>777.5034246575317</v>
      </c>
      <c r="H204" s="4">
        <f t="shared" si="18"/>
        <v>5040</v>
      </c>
      <c r="I204" s="5">
        <v>14</v>
      </c>
      <c r="J204" s="4">
        <f t="shared" si="19"/>
        <v>70560</v>
      </c>
      <c r="K204" s="4" t="s">
        <v>463</v>
      </c>
      <c r="L204" s="6"/>
      <c r="M204" s="39" t="s">
        <v>497</v>
      </c>
    </row>
    <row r="205" spans="1:13" s="12" customFormat="1" ht="20.149999999999999" customHeight="1" x14ac:dyDescent="0.35">
      <c r="A205" s="2">
        <v>36</v>
      </c>
      <c r="B205" s="2" t="s">
        <v>286</v>
      </c>
      <c r="C205" s="3" t="s">
        <v>287</v>
      </c>
      <c r="D205" s="2" t="s">
        <v>58</v>
      </c>
      <c r="E205" s="2">
        <v>4.3717188471905401E-2</v>
      </c>
      <c r="F205" s="4">
        <v>53400</v>
      </c>
      <c r="G205" s="5">
        <v>2334.4978643997483</v>
      </c>
      <c r="H205" s="4">
        <f t="shared" si="18"/>
        <v>64080</v>
      </c>
      <c r="I205" s="5">
        <v>4.58</v>
      </c>
      <c r="J205" s="4">
        <f t="shared" si="19"/>
        <v>293486.40000000002</v>
      </c>
      <c r="K205" s="4" t="s">
        <v>460</v>
      </c>
      <c r="L205" s="6"/>
      <c r="M205" s="39" t="s">
        <v>497</v>
      </c>
    </row>
    <row r="206" spans="1:13" s="12" customFormat="1" ht="20.149999999999999" customHeight="1" x14ac:dyDescent="0.35">
      <c r="A206" s="2">
        <v>37</v>
      </c>
      <c r="B206" s="2" t="s">
        <v>288</v>
      </c>
      <c r="C206" s="3" t="s">
        <v>289</v>
      </c>
      <c r="D206" s="2" t="s">
        <v>58</v>
      </c>
      <c r="E206" s="2">
        <v>1.07447948204387E-2</v>
      </c>
      <c r="F206" s="4">
        <v>49200</v>
      </c>
      <c r="G206" s="5">
        <v>528.64390516558399</v>
      </c>
      <c r="H206" s="4">
        <f t="shared" si="18"/>
        <v>59040</v>
      </c>
      <c r="I206" s="5">
        <v>1.1499999999999999</v>
      </c>
      <c r="J206" s="4">
        <f t="shared" si="19"/>
        <v>67896</v>
      </c>
      <c r="K206" s="4" t="s">
        <v>459</v>
      </c>
      <c r="L206" s="6"/>
      <c r="M206" s="39" t="s">
        <v>497</v>
      </c>
    </row>
    <row r="207" spans="1:13" s="12" customFormat="1" ht="20.149999999999999" customHeight="1" x14ac:dyDescent="0.35">
      <c r="A207" s="2">
        <v>38</v>
      </c>
      <c r="B207" s="2" t="s">
        <v>290</v>
      </c>
      <c r="C207" s="3" t="s">
        <v>291</v>
      </c>
      <c r="D207" s="2" t="s">
        <v>58</v>
      </c>
      <c r="E207" s="2">
        <v>2.39161252215002E-2</v>
      </c>
      <c r="F207" s="4">
        <v>30500</v>
      </c>
      <c r="G207" s="5">
        <v>729.44181925575606</v>
      </c>
      <c r="H207" s="4">
        <f t="shared" si="18"/>
        <v>36600</v>
      </c>
      <c r="I207" s="5">
        <v>2.6</v>
      </c>
      <c r="J207" s="4">
        <f t="shared" si="19"/>
        <v>95160</v>
      </c>
      <c r="K207" s="4" t="s">
        <v>459</v>
      </c>
      <c r="L207" s="6"/>
      <c r="M207" s="39" t="s">
        <v>497</v>
      </c>
    </row>
    <row r="208" spans="1:13" s="12" customFormat="1" ht="20.149999999999999" customHeight="1" x14ac:dyDescent="0.35">
      <c r="A208" s="2">
        <v>39</v>
      </c>
      <c r="B208" s="2" t="s">
        <v>295</v>
      </c>
      <c r="C208" s="3" t="s">
        <v>296</v>
      </c>
      <c r="D208" s="2" t="s">
        <v>58</v>
      </c>
      <c r="E208" s="2">
        <v>2.7106686008176099E-3</v>
      </c>
      <c r="F208" s="4">
        <v>444000</v>
      </c>
      <c r="G208" s="5">
        <v>1203.5368587630187</v>
      </c>
      <c r="H208" s="4">
        <f t="shared" si="18"/>
        <v>532800</v>
      </c>
      <c r="I208" s="5">
        <v>0.3</v>
      </c>
      <c r="J208" s="4">
        <f t="shared" si="19"/>
        <v>159840</v>
      </c>
      <c r="K208" s="4" t="s">
        <v>455</v>
      </c>
      <c r="L208" s="6"/>
      <c r="M208" s="39" t="s">
        <v>497</v>
      </c>
    </row>
    <row r="209" spans="1:13" s="12" customFormat="1" ht="20.149999999999999" customHeight="1" x14ac:dyDescent="0.35">
      <c r="A209" s="2">
        <v>40</v>
      </c>
      <c r="B209" s="2" t="s">
        <v>305</v>
      </c>
      <c r="C209" s="3" t="s">
        <v>306</v>
      </c>
      <c r="D209" s="2" t="s">
        <v>58</v>
      </c>
      <c r="E209" s="2">
        <v>4.1873444959989198E-3</v>
      </c>
      <c r="F209" s="4">
        <v>40500</v>
      </c>
      <c r="G209" s="5">
        <v>169.58745208795625</v>
      </c>
      <c r="H209" s="4">
        <f t="shared" si="18"/>
        <v>48600</v>
      </c>
      <c r="I209" s="5">
        <v>0.45</v>
      </c>
      <c r="J209" s="4">
        <f t="shared" si="19"/>
        <v>21870</v>
      </c>
      <c r="K209" s="4" t="s">
        <v>460</v>
      </c>
      <c r="L209" s="6"/>
      <c r="M209" s="3"/>
    </row>
    <row r="210" spans="1:13" s="12" customFormat="1" ht="20.149999999999999" customHeight="1" x14ac:dyDescent="0.35">
      <c r="A210" s="2">
        <v>41</v>
      </c>
      <c r="B210" s="2" t="s">
        <v>307</v>
      </c>
      <c r="C210" s="3" t="s">
        <v>308</v>
      </c>
      <c r="D210" s="2" t="s">
        <v>58</v>
      </c>
      <c r="E210" s="2">
        <v>4.83479715600167E-3</v>
      </c>
      <c r="F210" s="4">
        <v>9560</v>
      </c>
      <c r="G210" s="5">
        <v>46.220660811375964</v>
      </c>
      <c r="H210" s="4">
        <f t="shared" si="18"/>
        <v>11472</v>
      </c>
      <c r="I210" s="5">
        <v>0.5</v>
      </c>
      <c r="J210" s="4">
        <f t="shared" si="19"/>
        <v>5736</v>
      </c>
      <c r="K210" s="4" t="s">
        <v>460</v>
      </c>
      <c r="L210" s="6"/>
      <c r="M210" s="3"/>
    </row>
    <row r="211" spans="1:13" s="12" customFormat="1" ht="20.149999999999999" customHeight="1" x14ac:dyDescent="0.35">
      <c r="A211" s="2">
        <v>42</v>
      </c>
      <c r="B211" s="2" t="s">
        <v>309</v>
      </c>
      <c r="C211" s="3" t="s">
        <v>310</v>
      </c>
      <c r="D211" s="2" t="s">
        <v>58</v>
      </c>
      <c r="E211" s="2">
        <v>2.7448976115029399E-3</v>
      </c>
      <c r="F211" s="4">
        <v>116650</v>
      </c>
      <c r="G211" s="5">
        <v>320.19230638181796</v>
      </c>
      <c r="H211" s="4">
        <f t="shared" si="18"/>
        <v>139980</v>
      </c>
      <c r="I211" s="5">
        <v>0.3</v>
      </c>
      <c r="J211" s="4">
        <f t="shared" si="19"/>
        <v>41994</v>
      </c>
      <c r="K211" s="4" t="s">
        <v>457</v>
      </c>
      <c r="L211" s="6"/>
      <c r="M211" s="3"/>
    </row>
    <row r="212" spans="1:13" s="12" customFormat="1" ht="20.149999999999999" customHeight="1" x14ac:dyDescent="0.35">
      <c r="A212" s="2">
        <v>43</v>
      </c>
      <c r="B212" s="2" t="s">
        <v>311</v>
      </c>
      <c r="C212" s="3" t="s">
        <v>312</v>
      </c>
      <c r="D212" s="2" t="s">
        <v>58</v>
      </c>
      <c r="E212" s="2">
        <v>9.2371850564726306E-3</v>
      </c>
      <c r="F212" s="4">
        <v>12680</v>
      </c>
      <c r="G212" s="5">
        <v>117.12750651607296</v>
      </c>
      <c r="H212" s="4">
        <f t="shared" si="18"/>
        <v>15216</v>
      </c>
      <c r="I212" s="5">
        <v>0.98</v>
      </c>
      <c r="J212" s="4">
        <f t="shared" si="19"/>
        <v>14911.68</v>
      </c>
      <c r="K212" s="4" t="s">
        <v>454</v>
      </c>
      <c r="L212" s="6"/>
      <c r="M212" s="3"/>
    </row>
    <row r="213" spans="1:13" s="12" customFormat="1" ht="20.149999999999999" customHeight="1" x14ac:dyDescent="0.35">
      <c r="A213" s="2">
        <v>44</v>
      </c>
      <c r="B213" s="2" t="s">
        <v>313</v>
      </c>
      <c r="C213" s="3" t="s">
        <v>314</v>
      </c>
      <c r="D213" s="2" t="s">
        <v>58</v>
      </c>
      <c r="E213" s="2">
        <v>1.62753036437246E-3</v>
      </c>
      <c r="F213" s="4">
        <v>72520</v>
      </c>
      <c r="G213" s="5">
        <v>118.0285020242908</v>
      </c>
      <c r="H213" s="4">
        <f t="shared" si="18"/>
        <v>87024</v>
      </c>
      <c r="I213" s="5">
        <v>0.18</v>
      </c>
      <c r="J213" s="4">
        <f t="shared" si="19"/>
        <v>15664.32</v>
      </c>
      <c r="K213" s="4" t="s">
        <v>458</v>
      </c>
      <c r="L213" s="6"/>
      <c r="M213" s="3"/>
    </row>
    <row r="214" spans="1:13" s="12" customFormat="1" ht="20.149999999999999" customHeight="1" x14ac:dyDescent="0.35">
      <c r="A214" s="2">
        <v>45</v>
      </c>
      <c r="B214" s="2" t="s">
        <v>315</v>
      </c>
      <c r="C214" s="3" t="s">
        <v>316</v>
      </c>
      <c r="D214" s="2" t="s">
        <v>58</v>
      </c>
      <c r="E214" s="2">
        <v>2.9640619848334899E-2</v>
      </c>
      <c r="F214" s="4">
        <v>23860</v>
      </c>
      <c r="G214" s="5">
        <v>707.22518958127068</v>
      </c>
      <c r="H214" s="4">
        <f t="shared" si="18"/>
        <v>28632</v>
      </c>
      <c r="I214" s="5">
        <v>3.25</v>
      </c>
      <c r="J214" s="4">
        <f t="shared" si="19"/>
        <v>93054</v>
      </c>
      <c r="K214" s="4" t="s">
        <v>459</v>
      </c>
      <c r="L214" s="6"/>
      <c r="M214" s="39" t="s">
        <v>497</v>
      </c>
    </row>
    <row r="215" spans="1:13" s="12" customFormat="1" ht="20.149999999999999" customHeight="1" x14ac:dyDescent="0.35">
      <c r="A215" s="2">
        <v>46</v>
      </c>
      <c r="B215" s="2" t="s">
        <v>317</v>
      </c>
      <c r="C215" s="3" t="s">
        <v>318</v>
      </c>
      <c r="D215" s="2" t="s">
        <v>58</v>
      </c>
      <c r="E215" s="2">
        <v>7.3307204803202096E-3</v>
      </c>
      <c r="F215" s="4">
        <v>34100</v>
      </c>
      <c r="G215" s="5">
        <v>249.97756837891916</v>
      </c>
      <c r="H215" s="4">
        <f t="shared" si="18"/>
        <v>40920</v>
      </c>
      <c r="I215" s="5">
        <v>0.8</v>
      </c>
      <c r="J215" s="4">
        <f t="shared" si="19"/>
        <v>32736</v>
      </c>
      <c r="K215" s="4" t="s">
        <v>459</v>
      </c>
      <c r="L215" s="6"/>
      <c r="M215" s="3"/>
    </row>
    <row r="216" spans="1:13" s="12" customFormat="1" ht="20.149999999999999" customHeight="1" x14ac:dyDescent="0.35">
      <c r="A216" s="2">
        <v>47</v>
      </c>
      <c r="B216" s="2" t="s">
        <v>319</v>
      </c>
      <c r="C216" s="3" t="s">
        <v>320</v>
      </c>
      <c r="D216" s="2" t="s">
        <v>58</v>
      </c>
      <c r="E216" s="2">
        <v>6.7172110143520203E-3</v>
      </c>
      <c r="F216" s="4">
        <v>527670</v>
      </c>
      <c r="G216" s="5">
        <v>3544.4707359431304</v>
      </c>
      <c r="H216" s="4">
        <f t="shared" si="18"/>
        <v>633204</v>
      </c>
      <c r="I216" s="5">
        <v>0.62</v>
      </c>
      <c r="J216" s="4">
        <f t="shared" si="19"/>
        <v>392586.48</v>
      </c>
      <c r="K216" s="4" t="s">
        <v>462</v>
      </c>
      <c r="L216" s="6"/>
      <c r="M216" s="39" t="s">
        <v>497</v>
      </c>
    </row>
    <row r="217" spans="1:13" s="12" customFormat="1" ht="20.149999999999999" customHeight="1" x14ac:dyDescent="0.35">
      <c r="A217" s="2">
        <v>48</v>
      </c>
      <c r="B217" s="2" t="s">
        <v>321</v>
      </c>
      <c r="C217" s="3" t="s">
        <v>322</v>
      </c>
      <c r="D217" s="2" t="s">
        <v>58</v>
      </c>
      <c r="E217" s="2">
        <v>1.0965222957115399E-2</v>
      </c>
      <c r="F217" s="4">
        <v>344490</v>
      </c>
      <c r="G217" s="5">
        <v>3777.409656496684</v>
      </c>
      <c r="H217" s="4">
        <f t="shared" si="18"/>
        <v>413388</v>
      </c>
      <c r="I217" s="5">
        <v>1.19</v>
      </c>
      <c r="J217" s="4">
        <f t="shared" si="19"/>
        <v>491931.72</v>
      </c>
      <c r="K217" s="4" t="s">
        <v>460</v>
      </c>
      <c r="L217" s="6"/>
      <c r="M217" s="39" t="s">
        <v>497</v>
      </c>
    </row>
    <row r="218" spans="1:13" s="12" customFormat="1" ht="20.149999999999999" customHeight="1" x14ac:dyDescent="0.35">
      <c r="A218" s="2">
        <v>49</v>
      </c>
      <c r="B218" s="2" t="s">
        <v>323</v>
      </c>
      <c r="C218" s="3" t="s">
        <v>324</v>
      </c>
      <c r="D218" s="2" t="s">
        <v>58</v>
      </c>
      <c r="E218" s="2">
        <v>9.7493568097364203E-2</v>
      </c>
      <c r="F218" s="4">
        <v>65700</v>
      </c>
      <c r="G218" s="5">
        <v>6405.3274239968277</v>
      </c>
      <c r="H218" s="4">
        <f t="shared" si="18"/>
        <v>78840</v>
      </c>
      <c r="I218" s="5">
        <v>13.5</v>
      </c>
      <c r="J218" s="4">
        <f t="shared" si="19"/>
        <v>1064340</v>
      </c>
      <c r="K218" s="4" t="s">
        <v>460</v>
      </c>
      <c r="L218" s="6"/>
      <c r="M218" s="39" t="s">
        <v>497</v>
      </c>
    </row>
    <row r="219" spans="1:13" s="12" customFormat="1" ht="20.149999999999999" customHeight="1" x14ac:dyDescent="0.35">
      <c r="A219" s="2">
        <v>50</v>
      </c>
      <c r="B219" s="2" t="s">
        <v>327</v>
      </c>
      <c r="C219" s="3" t="s">
        <v>328</v>
      </c>
      <c r="D219" s="2" t="s">
        <v>58</v>
      </c>
      <c r="E219" s="2">
        <v>9.2924612368561702E-3</v>
      </c>
      <c r="F219" s="4">
        <v>36450</v>
      </c>
      <c r="G219" s="5">
        <v>338.71021208340738</v>
      </c>
      <c r="H219" s="4">
        <f t="shared" si="18"/>
        <v>43740</v>
      </c>
      <c r="I219" s="5">
        <v>1</v>
      </c>
      <c r="J219" s="4">
        <f t="shared" si="19"/>
        <v>43740</v>
      </c>
      <c r="K219" s="4" t="s">
        <v>459</v>
      </c>
      <c r="L219" s="6"/>
      <c r="M219" s="3"/>
    </row>
    <row r="220" spans="1:13" s="12" customFormat="1" ht="20.149999999999999" customHeight="1" x14ac:dyDescent="0.35">
      <c r="A220" s="2">
        <v>51</v>
      </c>
      <c r="B220" s="2" t="s">
        <v>329</v>
      </c>
      <c r="C220" s="3" t="s">
        <v>330</v>
      </c>
      <c r="D220" s="2" t="s">
        <v>58</v>
      </c>
      <c r="E220" s="2">
        <v>1.7244594069662E-2</v>
      </c>
      <c r="F220" s="4">
        <v>3000</v>
      </c>
      <c r="G220" s="5">
        <v>51.733782208986</v>
      </c>
      <c r="H220" s="4">
        <f t="shared" si="18"/>
        <v>3600</v>
      </c>
      <c r="I220" s="5">
        <v>1.55</v>
      </c>
      <c r="J220" s="4">
        <f t="shared" si="19"/>
        <v>5580</v>
      </c>
      <c r="K220" s="4" t="s">
        <v>459</v>
      </c>
      <c r="L220" s="6"/>
      <c r="M220" s="3"/>
    </row>
    <row r="221" spans="1:13" s="12" customFormat="1" ht="20.149999999999999" customHeight="1" x14ac:dyDescent="0.35">
      <c r="A221" s="2">
        <v>52</v>
      </c>
      <c r="B221" s="2" t="s">
        <v>331</v>
      </c>
      <c r="C221" s="3" t="s">
        <v>332</v>
      </c>
      <c r="D221" s="2" t="s">
        <v>58</v>
      </c>
      <c r="E221" s="2">
        <v>5.4683908045977002E-3</v>
      </c>
      <c r="F221" s="4">
        <v>52400</v>
      </c>
      <c r="G221" s="5">
        <v>286.54367816091951</v>
      </c>
      <c r="H221" s="4">
        <f t="shared" si="18"/>
        <v>62880</v>
      </c>
      <c r="I221" s="5">
        <v>0.6</v>
      </c>
      <c r="J221" s="4">
        <f t="shared" si="19"/>
        <v>37728</v>
      </c>
      <c r="K221" s="4" t="s">
        <v>459</v>
      </c>
      <c r="L221" s="39" t="s">
        <v>497</v>
      </c>
      <c r="M221" s="3"/>
    </row>
    <row r="222" spans="1:13" s="12" customFormat="1" ht="20.149999999999999" customHeight="1" x14ac:dyDescent="0.35">
      <c r="A222" s="2">
        <v>53</v>
      </c>
      <c r="B222" s="2" t="s">
        <v>336</v>
      </c>
      <c r="C222" s="3" t="s">
        <v>337</v>
      </c>
      <c r="D222" s="2" t="s">
        <v>58</v>
      </c>
      <c r="E222" s="2">
        <v>8.7552499999999991E-3</v>
      </c>
      <c r="F222" s="4">
        <v>202000</v>
      </c>
      <c r="G222" s="5">
        <v>1768.5604999999998</v>
      </c>
      <c r="H222" s="4">
        <f t="shared" si="18"/>
        <v>242400</v>
      </c>
      <c r="I222" s="5">
        <v>0.96</v>
      </c>
      <c r="J222" s="4">
        <f t="shared" si="19"/>
        <v>232704</v>
      </c>
      <c r="K222" s="4" t="s">
        <v>459</v>
      </c>
      <c r="L222" s="6"/>
      <c r="M222" s="39" t="s">
        <v>497</v>
      </c>
    </row>
    <row r="223" spans="1:13" s="12" customFormat="1" ht="20.149999999999999" customHeight="1" x14ac:dyDescent="0.35">
      <c r="A223" s="2">
        <v>54</v>
      </c>
      <c r="B223" s="2" t="s">
        <v>338</v>
      </c>
      <c r="C223" s="3" t="s">
        <v>339</v>
      </c>
      <c r="D223" s="2" t="s">
        <v>58</v>
      </c>
      <c r="E223" s="2">
        <v>6.3392881128274001E-2</v>
      </c>
      <c r="F223" s="4">
        <v>24000</v>
      </c>
      <c r="G223" s="5">
        <v>1521.4291470785761</v>
      </c>
      <c r="H223" s="4">
        <f t="shared" si="18"/>
        <v>28800</v>
      </c>
      <c r="I223" s="5">
        <v>5.5</v>
      </c>
      <c r="J223" s="4">
        <f t="shared" si="19"/>
        <v>158400</v>
      </c>
      <c r="K223" s="4" t="s">
        <v>460</v>
      </c>
      <c r="L223" s="6"/>
      <c r="M223" s="39" t="s">
        <v>497</v>
      </c>
    </row>
    <row r="224" spans="1:13" s="12" customFormat="1" ht="20.149999999999999" customHeight="1" x14ac:dyDescent="0.35">
      <c r="A224" s="2">
        <v>55</v>
      </c>
      <c r="B224" s="2" t="s">
        <v>340</v>
      </c>
      <c r="C224" s="3" t="s">
        <v>341</v>
      </c>
      <c r="D224" s="2" t="s">
        <v>58</v>
      </c>
      <c r="E224" s="2">
        <v>2.7930232558139499E-2</v>
      </c>
      <c r="F224" s="4">
        <v>30000</v>
      </c>
      <c r="G224" s="5">
        <v>837.90697674418493</v>
      </c>
      <c r="H224" s="4">
        <f t="shared" si="18"/>
        <v>36000</v>
      </c>
      <c r="I224" s="5">
        <v>3.02</v>
      </c>
      <c r="J224" s="4">
        <f t="shared" si="19"/>
        <v>108720</v>
      </c>
      <c r="K224" s="4" t="s">
        <v>460</v>
      </c>
      <c r="L224" s="6"/>
      <c r="M224" s="39" t="s">
        <v>497</v>
      </c>
    </row>
    <row r="225" spans="1:13" s="12" customFormat="1" ht="20.149999999999999" customHeight="1" x14ac:dyDescent="0.35">
      <c r="A225" s="2">
        <v>56</v>
      </c>
      <c r="B225" s="2" t="s">
        <v>342</v>
      </c>
      <c r="C225" s="3" t="s">
        <v>343</v>
      </c>
      <c r="D225" s="2" t="s">
        <v>58</v>
      </c>
      <c r="E225" s="2">
        <v>0.41241299303944301</v>
      </c>
      <c r="F225" s="4">
        <v>3000</v>
      </c>
      <c r="G225" s="5">
        <v>1237.2389791183291</v>
      </c>
      <c r="H225" s="4">
        <f t="shared" si="18"/>
        <v>3600</v>
      </c>
      <c r="I225" s="5">
        <v>48.4</v>
      </c>
      <c r="J225" s="4">
        <f t="shared" si="19"/>
        <v>174240</v>
      </c>
      <c r="K225" s="4" t="s">
        <v>454</v>
      </c>
      <c r="L225" s="6"/>
      <c r="M225" s="39" t="s">
        <v>497</v>
      </c>
    </row>
    <row r="226" spans="1:13" s="12" customFormat="1" ht="20.149999999999999" customHeight="1" x14ac:dyDescent="0.35">
      <c r="A226" s="2">
        <v>57</v>
      </c>
      <c r="B226" s="2" t="s">
        <v>344</v>
      </c>
      <c r="C226" s="3" t="s">
        <v>345</v>
      </c>
      <c r="D226" s="2" t="s">
        <v>58</v>
      </c>
      <c r="E226" s="2">
        <v>2.1428571428571401E-2</v>
      </c>
      <c r="F226" s="4">
        <v>12000</v>
      </c>
      <c r="G226" s="5">
        <v>257.14285714285683</v>
      </c>
      <c r="H226" s="4">
        <f t="shared" si="18"/>
        <v>14400</v>
      </c>
      <c r="I226" s="5">
        <v>2.2000000000000002</v>
      </c>
      <c r="J226" s="4">
        <f t="shared" si="19"/>
        <v>31680.000000000004</v>
      </c>
      <c r="K226" s="4" t="s">
        <v>463</v>
      </c>
      <c r="L226" s="6"/>
      <c r="M226" s="3"/>
    </row>
    <row r="227" spans="1:13" s="12" customFormat="1" ht="20.149999999999999" customHeight="1" x14ac:dyDescent="0.35">
      <c r="A227" s="2">
        <v>58</v>
      </c>
      <c r="B227" s="2" t="s">
        <v>346</v>
      </c>
      <c r="C227" s="3" t="s">
        <v>347</v>
      </c>
      <c r="D227" s="2" t="s">
        <v>58</v>
      </c>
      <c r="E227" s="2">
        <v>0.10258556149732601</v>
      </c>
      <c r="F227" s="4">
        <v>2800</v>
      </c>
      <c r="G227" s="5">
        <v>287.23957219251281</v>
      </c>
      <c r="H227" s="4">
        <f t="shared" si="18"/>
        <v>3360</v>
      </c>
      <c r="I227" s="5">
        <v>8</v>
      </c>
      <c r="J227" s="4">
        <f t="shared" si="19"/>
        <v>26880</v>
      </c>
      <c r="K227" s="4" t="s">
        <v>463</v>
      </c>
      <c r="L227" s="6"/>
      <c r="M227" s="3"/>
    </row>
    <row r="228" spans="1:13" s="12" customFormat="1" ht="20.149999999999999" customHeight="1" x14ac:dyDescent="0.35">
      <c r="A228" s="2">
        <v>59</v>
      </c>
      <c r="B228" s="2" t="s">
        <v>348</v>
      </c>
      <c r="C228" s="3" t="s">
        <v>349</v>
      </c>
      <c r="D228" s="2" t="s">
        <v>58</v>
      </c>
      <c r="E228" s="2">
        <v>0.21071258907363399</v>
      </c>
      <c r="F228" s="4">
        <v>5600</v>
      </c>
      <c r="G228" s="5">
        <v>1179.9904988123503</v>
      </c>
      <c r="H228" s="4">
        <f t="shared" si="18"/>
        <v>6720</v>
      </c>
      <c r="I228" s="5">
        <v>23</v>
      </c>
      <c r="J228" s="4">
        <f t="shared" si="19"/>
        <v>154560</v>
      </c>
      <c r="K228" s="4" t="s">
        <v>463</v>
      </c>
      <c r="L228" s="6"/>
      <c r="M228" s="39" t="s">
        <v>497</v>
      </c>
    </row>
    <row r="229" spans="1:13" s="12" customFormat="1" ht="20.149999999999999" customHeight="1" x14ac:dyDescent="0.35">
      <c r="A229" s="2">
        <v>60</v>
      </c>
      <c r="B229" s="2" t="s">
        <v>350</v>
      </c>
      <c r="C229" s="3" t="s">
        <v>351</v>
      </c>
      <c r="D229" s="2" t="s">
        <v>58</v>
      </c>
      <c r="E229" s="2">
        <v>3.9665603644646899E-2</v>
      </c>
      <c r="F229" s="4">
        <v>7500</v>
      </c>
      <c r="G229" s="5">
        <v>297.49202733485174</v>
      </c>
      <c r="H229" s="4">
        <f t="shared" si="18"/>
        <v>9000</v>
      </c>
      <c r="I229" s="5">
        <v>3</v>
      </c>
      <c r="J229" s="4">
        <f t="shared" si="19"/>
        <v>27000</v>
      </c>
      <c r="K229" s="4" t="s">
        <v>460</v>
      </c>
      <c r="L229" s="6"/>
      <c r="M229" s="3"/>
    </row>
    <row r="230" spans="1:13" s="12" customFormat="1" ht="20.149999999999999" customHeight="1" x14ac:dyDescent="0.35">
      <c r="A230" s="2">
        <v>61</v>
      </c>
      <c r="B230" s="2" t="s">
        <v>356</v>
      </c>
      <c r="C230" s="3" t="s">
        <v>357</v>
      </c>
      <c r="D230" s="2" t="s">
        <v>58</v>
      </c>
      <c r="E230" s="2">
        <v>3.9709762532981502E-2</v>
      </c>
      <c r="F230" s="4">
        <v>1800</v>
      </c>
      <c r="G230" s="5">
        <v>71.477572559366706</v>
      </c>
      <c r="H230" s="4">
        <f t="shared" si="18"/>
        <v>2160</v>
      </c>
      <c r="I230" s="5">
        <v>4.3</v>
      </c>
      <c r="J230" s="4">
        <f t="shared" si="19"/>
        <v>9288</v>
      </c>
      <c r="K230" s="4" t="s">
        <v>460</v>
      </c>
      <c r="L230" s="6"/>
      <c r="M230" s="3"/>
    </row>
    <row r="231" spans="1:13" s="12" customFormat="1" ht="20.149999999999999" customHeight="1" x14ac:dyDescent="0.35">
      <c r="A231" s="2">
        <v>62</v>
      </c>
      <c r="B231" s="2" t="s">
        <v>360</v>
      </c>
      <c r="C231" s="3" t="s">
        <v>361</v>
      </c>
      <c r="D231" s="2" t="s">
        <v>58</v>
      </c>
      <c r="E231" s="2">
        <v>0.290362318840579</v>
      </c>
      <c r="F231" s="4">
        <v>2572</v>
      </c>
      <c r="G231" s="5">
        <v>746.81188405796922</v>
      </c>
      <c r="H231" s="4">
        <f t="shared" si="18"/>
        <v>3086.4</v>
      </c>
      <c r="I231" s="5">
        <v>28</v>
      </c>
      <c r="J231" s="4">
        <f t="shared" si="19"/>
        <v>86419.199999999997</v>
      </c>
      <c r="K231" s="4" t="s">
        <v>460</v>
      </c>
      <c r="L231" s="6"/>
      <c r="M231" s="39" t="s">
        <v>497</v>
      </c>
    </row>
    <row r="232" spans="1:13" s="12" customFormat="1" ht="20.149999999999999" customHeight="1" x14ac:dyDescent="0.35">
      <c r="A232" s="2">
        <v>63</v>
      </c>
      <c r="B232" s="2" t="s">
        <v>430</v>
      </c>
      <c r="C232" s="3" t="s">
        <v>439</v>
      </c>
      <c r="D232" s="2" t="s">
        <v>58</v>
      </c>
      <c r="E232" s="2"/>
      <c r="F232" s="4"/>
      <c r="G232" s="5">
        <v>0</v>
      </c>
      <c r="H232" s="4">
        <v>36000</v>
      </c>
      <c r="I232" s="5">
        <v>11</v>
      </c>
      <c r="J232" s="4">
        <f t="shared" si="19"/>
        <v>396000</v>
      </c>
      <c r="K232" s="4" t="s">
        <v>459</v>
      </c>
      <c r="L232" s="6"/>
      <c r="M232" s="39" t="s">
        <v>497</v>
      </c>
    </row>
    <row r="233" spans="1:13" s="12" customFormat="1" ht="20.149999999999999" customHeight="1" x14ac:dyDescent="0.35">
      <c r="A233" s="2">
        <v>64</v>
      </c>
      <c r="B233" s="2" t="s">
        <v>431</v>
      </c>
      <c r="C233" s="3" t="s">
        <v>440</v>
      </c>
      <c r="D233" s="2" t="s">
        <v>58</v>
      </c>
      <c r="E233" s="2"/>
      <c r="F233" s="4"/>
      <c r="G233" s="5">
        <v>0</v>
      </c>
      <c r="H233" s="4">
        <v>12000</v>
      </c>
      <c r="I233" s="5">
        <v>9</v>
      </c>
      <c r="J233" s="4">
        <f t="shared" si="19"/>
        <v>108000</v>
      </c>
      <c r="K233" s="4" t="s">
        <v>459</v>
      </c>
      <c r="L233" s="6"/>
      <c r="M233" s="39" t="s">
        <v>497</v>
      </c>
    </row>
    <row r="234" spans="1:13" s="12" customFormat="1" ht="20.149999999999999" customHeight="1" x14ac:dyDescent="0.35">
      <c r="A234" s="2">
        <v>65</v>
      </c>
      <c r="B234" s="2" t="s">
        <v>432</v>
      </c>
      <c r="C234" s="3" t="s">
        <v>441</v>
      </c>
      <c r="D234" s="2" t="s">
        <v>58</v>
      </c>
      <c r="E234" s="2"/>
      <c r="F234" s="4"/>
      <c r="G234" s="5">
        <v>0</v>
      </c>
      <c r="H234" s="4">
        <v>12000</v>
      </c>
      <c r="I234" s="5">
        <v>3</v>
      </c>
      <c r="J234" s="4">
        <f t="shared" si="19"/>
        <v>36000</v>
      </c>
      <c r="K234" s="4" t="s">
        <v>459</v>
      </c>
      <c r="L234" s="6"/>
      <c r="M234" s="3"/>
    </row>
    <row r="235" spans="1:13" s="12" customFormat="1" ht="20.149999999999999" customHeight="1" x14ac:dyDescent="0.35">
      <c r="A235" s="2">
        <v>66</v>
      </c>
      <c r="B235" s="2" t="s">
        <v>433</v>
      </c>
      <c r="C235" s="3" t="s">
        <v>442</v>
      </c>
      <c r="D235" s="2" t="s">
        <v>58</v>
      </c>
      <c r="E235" s="2"/>
      <c r="F235" s="4"/>
      <c r="G235" s="5">
        <v>0</v>
      </c>
      <c r="H235" s="4">
        <v>18000</v>
      </c>
      <c r="I235" s="5">
        <v>5</v>
      </c>
      <c r="J235" s="4">
        <f t="shared" ref="J235:J247" si="20">H235*I235</f>
        <v>90000</v>
      </c>
      <c r="K235" s="4" t="s">
        <v>460</v>
      </c>
      <c r="L235" s="6"/>
      <c r="M235" s="39" t="s">
        <v>497</v>
      </c>
    </row>
    <row r="236" spans="1:13" s="12" customFormat="1" ht="20.149999999999999" customHeight="1" x14ac:dyDescent="0.35">
      <c r="A236" s="2">
        <v>67</v>
      </c>
      <c r="B236" s="2" t="s">
        <v>434</v>
      </c>
      <c r="C236" s="3" t="s">
        <v>443</v>
      </c>
      <c r="D236" s="2" t="s">
        <v>58</v>
      </c>
      <c r="E236" s="2"/>
      <c r="F236" s="4"/>
      <c r="G236" s="5">
        <v>0</v>
      </c>
      <c r="H236" s="4">
        <v>12000</v>
      </c>
      <c r="I236" s="5">
        <v>12.5</v>
      </c>
      <c r="J236" s="4">
        <f t="shared" si="20"/>
        <v>150000</v>
      </c>
      <c r="K236" s="4" t="s">
        <v>459</v>
      </c>
      <c r="L236" s="6"/>
      <c r="M236" s="39" t="s">
        <v>497</v>
      </c>
    </row>
    <row r="237" spans="1:13" s="12" customFormat="1" ht="20.149999999999999" customHeight="1" x14ac:dyDescent="0.35">
      <c r="A237" s="2">
        <v>68</v>
      </c>
      <c r="B237" s="3" t="s">
        <v>385</v>
      </c>
      <c r="C237" s="1" t="s">
        <v>398</v>
      </c>
      <c r="D237" s="2" t="s">
        <v>58</v>
      </c>
      <c r="E237" s="2"/>
      <c r="F237" s="4"/>
      <c r="G237" s="5">
        <v>0</v>
      </c>
      <c r="H237" s="4">
        <v>2000</v>
      </c>
      <c r="I237" s="5">
        <v>2</v>
      </c>
      <c r="J237" s="4">
        <f t="shared" si="20"/>
        <v>4000</v>
      </c>
      <c r="K237" s="4" t="s">
        <v>459</v>
      </c>
      <c r="L237" s="6"/>
      <c r="M237" s="3"/>
    </row>
    <row r="238" spans="1:13" s="12" customFormat="1" ht="20.149999999999999" customHeight="1" x14ac:dyDescent="0.35">
      <c r="A238" s="2">
        <v>69</v>
      </c>
      <c r="B238" s="3" t="s">
        <v>389</v>
      </c>
      <c r="C238" s="1" t="s">
        <v>402</v>
      </c>
      <c r="D238" s="2" t="s">
        <v>58</v>
      </c>
      <c r="E238" s="2"/>
      <c r="F238" s="4"/>
      <c r="G238" s="5">
        <v>0</v>
      </c>
      <c r="H238" s="4">
        <v>1000</v>
      </c>
      <c r="I238" s="5">
        <v>8.9</v>
      </c>
      <c r="J238" s="4">
        <f t="shared" si="20"/>
        <v>8900</v>
      </c>
      <c r="K238" s="4" t="s">
        <v>462</v>
      </c>
      <c r="L238" s="6"/>
      <c r="M238" s="3"/>
    </row>
    <row r="239" spans="1:13" s="12" customFormat="1" ht="20.149999999999999" customHeight="1" x14ac:dyDescent="0.35">
      <c r="A239" s="2">
        <v>70</v>
      </c>
      <c r="B239" s="3" t="s">
        <v>390</v>
      </c>
      <c r="C239" s="1" t="s">
        <v>403</v>
      </c>
      <c r="D239" s="2" t="s">
        <v>58</v>
      </c>
      <c r="E239" s="2"/>
      <c r="F239" s="4"/>
      <c r="G239" s="5">
        <v>0</v>
      </c>
      <c r="H239" s="4">
        <v>1000</v>
      </c>
      <c r="I239" s="5">
        <v>2</v>
      </c>
      <c r="J239" s="4">
        <f t="shared" si="20"/>
        <v>2000</v>
      </c>
      <c r="K239" s="4" t="s">
        <v>459</v>
      </c>
      <c r="L239" s="6"/>
      <c r="M239" s="3"/>
    </row>
    <row r="240" spans="1:13" s="12" customFormat="1" ht="20.149999999999999" customHeight="1" x14ac:dyDescent="0.35">
      <c r="A240" s="2">
        <v>71</v>
      </c>
      <c r="B240" s="3" t="s">
        <v>391</v>
      </c>
      <c r="C240" s="1" t="s">
        <v>404</v>
      </c>
      <c r="D240" s="2" t="s">
        <v>58</v>
      </c>
      <c r="E240" s="2"/>
      <c r="F240" s="4"/>
      <c r="G240" s="5">
        <v>0</v>
      </c>
      <c r="H240" s="4">
        <v>600</v>
      </c>
      <c r="I240" s="5">
        <v>18</v>
      </c>
      <c r="J240" s="4">
        <f t="shared" si="20"/>
        <v>10800</v>
      </c>
      <c r="K240" s="4" t="s">
        <v>454</v>
      </c>
      <c r="L240" s="6"/>
      <c r="M240" s="3"/>
    </row>
    <row r="241" spans="1:13" s="12" customFormat="1" ht="20.149999999999999" customHeight="1" x14ac:dyDescent="0.35">
      <c r="A241" s="2">
        <v>72</v>
      </c>
      <c r="B241" s="3" t="s">
        <v>392</v>
      </c>
      <c r="C241" s="1" t="s">
        <v>405</v>
      </c>
      <c r="D241" s="2" t="s">
        <v>58</v>
      </c>
      <c r="E241" s="2"/>
      <c r="F241" s="4"/>
      <c r="G241" s="5">
        <v>0</v>
      </c>
      <c r="H241" s="4">
        <v>900</v>
      </c>
      <c r="I241" s="5">
        <v>2</v>
      </c>
      <c r="J241" s="4">
        <f t="shared" si="20"/>
        <v>1800</v>
      </c>
      <c r="K241" s="4" t="s">
        <v>460</v>
      </c>
      <c r="L241" s="6"/>
      <c r="M241" s="3"/>
    </row>
    <row r="242" spans="1:13" s="12" customFormat="1" ht="20.149999999999999" customHeight="1" x14ac:dyDescent="0.35">
      <c r="A242" s="2">
        <v>73</v>
      </c>
      <c r="B242" s="3" t="s">
        <v>377</v>
      </c>
      <c r="C242" s="1" t="s">
        <v>406</v>
      </c>
      <c r="D242" s="2" t="s">
        <v>58</v>
      </c>
      <c r="E242" s="2"/>
      <c r="F242" s="4"/>
      <c r="G242" s="5">
        <v>0</v>
      </c>
      <c r="H242" s="4">
        <v>900</v>
      </c>
      <c r="I242" s="5">
        <v>0.31</v>
      </c>
      <c r="J242" s="4">
        <f t="shared" si="20"/>
        <v>279</v>
      </c>
      <c r="K242" s="4" t="s">
        <v>460</v>
      </c>
      <c r="L242" s="6"/>
      <c r="M242" s="3"/>
    </row>
    <row r="243" spans="1:13" s="12" customFormat="1" ht="20.149999999999999" customHeight="1" x14ac:dyDescent="0.35">
      <c r="A243" s="2">
        <v>74</v>
      </c>
      <c r="B243" s="2"/>
      <c r="C243" s="1" t="s">
        <v>418</v>
      </c>
      <c r="D243" s="2" t="s">
        <v>58</v>
      </c>
      <c r="E243" s="2"/>
      <c r="F243" s="4"/>
      <c r="G243" s="5">
        <v>0</v>
      </c>
      <c r="H243" s="4">
        <v>1000</v>
      </c>
      <c r="I243" s="5">
        <v>2.8</v>
      </c>
      <c r="J243" s="4">
        <f t="shared" si="20"/>
        <v>2800</v>
      </c>
      <c r="K243" s="4" t="s">
        <v>463</v>
      </c>
      <c r="L243" s="6"/>
      <c r="M243" s="3"/>
    </row>
    <row r="244" spans="1:13" s="12" customFormat="1" ht="20.149999999999999" customHeight="1" x14ac:dyDescent="0.35">
      <c r="A244" s="2">
        <v>75</v>
      </c>
      <c r="B244" s="2"/>
      <c r="C244" s="1" t="s">
        <v>419</v>
      </c>
      <c r="D244" s="2" t="s">
        <v>58</v>
      </c>
      <c r="E244" s="2"/>
      <c r="F244" s="4"/>
      <c r="G244" s="5">
        <v>0</v>
      </c>
      <c r="H244" s="4">
        <v>900</v>
      </c>
      <c r="I244" s="5">
        <v>2.37</v>
      </c>
      <c r="J244" s="4">
        <f t="shared" si="20"/>
        <v>2133</v>
      </c>
      <c r="K244" s="4" t="s">
        <v>460</v>
      </c>
      <c r="L244" s="6"/>
      <c r="M244" s="3"/>
    </row>
    <row r="245" spans="1:13" s="12" customFormat="1" ht="20.149999999999999" customHeight="1" x14ac:dyDescent="0.35">
      <c r="A245" s="2">
        <v>76</v>
      </c>
      <c r="B245" s="3" t="s">
        <v>381</v>
      </c>
      <c r="C245" s="1" t="s">
        <v>394</v>
      </c>
      <c r="D245" s="2" t="s">
        <v>58</v>
      </c>
      <c r="E245" s="2"/>
      <c r="F245" s="4"/>
      <c r="G245" s="5">
        <f>E245*F245</f>
        <v>0</v>
      </c>
      <c r="H245" s="4">
        <v>900</v>
      </c>
      <c r="I245" s="5">
        <v>2</v>
      </c>
      <c r="J245" s="4">
        <f t="shared" si="20"/>
        <v>1800</v>
      </c>
      <c r="K245" s="4" t="s">
        <v>459</v>
      </c>
      <c r="L245" s="6"/>
      <c r="M245" s="3"/>
    </row>
    <row r="246" spans="1:13" s="12" customFormat="1" ht="20.149999999999999" customHeight="1" x14ac:dyDescent="0.35">
      <c r="A246" s="2">
        <v>77</v>
      </c>
      <c r="B246" s="3" t="s">
        <v>380</v>
      </c>
      <c r="C246" s="1" t="s">
        <v>395</v>
      </c>
      <c r="D246" s="2" t="s">
        <v>58</v>
      </c>
      <c r="E246" s="2"/>
      <c r="F246" s="4"/>
      <c r="G246" s="5">
        <f>E246*F246</f>
        <v>0</v>
      </c>
      <c r="H246" s="4">
        <v>1000</v>
      </c>
      <c r="I246" s="5">
        <v>2</v>
      </c>
      <c r="J246" s="4">
        <f t="shared" si="20"/>
        <v>2000</v>
      </c>
      <c r="K246" s="4" t="s">
        <v>459</v>
      </c>
      <c r="L246" s="6"/>
      <c r="M246" s="3"/>
    </row>
    <row r="247" spans="1:13" s="12" customFormat="1" ht="20.149999999999999" customHeight="1" x14ac:dyDescent="0.35">
      <c r="A247" s="2">
        <v>78</v>
      </c>
      <c r="B247" s="3" t="s">
        <v>382</v>
      </c>
      <c r="C247" s="1" t="s">
        <v>396</v>
      </c>
      <c r="D247" s="2" t="s">
        <v>58</v>
      </c>
      <c r="E247" s="2"/>
      <c r="F247" s="4"/>
      <c r="G247" s="5">
        <f>E247*F247</f>
        <v>0</v>
      </c>
      <c r="H247" s="4">
        <v>900</v>
      </c>
      <c r="I247" s="5">
        <v>0.6</v>
      </c>
      <c r="J247" s="4">
        <f t="shared" si="20"/>
        <v>540</v>
      </c>
      <c r="K247" s="4" t="s">
        <v>458</v>
      </c>
      <c r="L247" s="6"/>
      <c r="M247" s="3"/>
    </row>
    <row r="248" spans="1:13" s="12" customFormat="1" ht="20.149999999999999" customHeight="1" x14ac:dyDescent="0.35">
      <c r="A248" s="131" t="s">
        <v>480</v>
      </c>
      <c r="B248" s="131"/>
      <c r="C248" s="131"/>
      <c r="D248" s="10"/>
      <c r="E248" s="11"/>
      <c r="F248" s="10"/>
      <c r="G248" s="32">
        <f>SUM(G170:G247)</f>
        <v>79483.603384731265</v>
      </c>
      <c r="H248" s="10"/>
      <c r="I248" s="10"/>
      <c r="J248" s="19">
        <f>SUM(J170:J247)</f>
        <v>10396685.432</v>
      </c>
      <c r="K248" s="10"/>
      <c r="L248" s="10"/>
      <c r="M248" s="10"/>
    </row>
    <row r="249" spans="1:13" s="12" customFormat="1" ht="20.149999999999999" customHeight="1" x14ac:dyDescent="0.35">
      <c r="A249" s="137" t="s">
        <v>448</v>
      </c>
      <c r="B249" s="137"/>
      <c r="C249" s="137"/>
      <c r="D249" s="10"/>
      <c r="E249" s="11"/>
      <c r="F249" s="10"/>
      <c r="G249" s="10"/>
      <c r="H249" s="10"/>
      <c r="I249" s="10"/>
      <c r="J249" s="30">
        <f>J32+J37+J40+J43+J48+J55+J67+J87+J129+J136+J148+J168+J248</f>
        <v>43559815.799999997</v>
      </c>
      <c r="K249" s="10"/>
      <c r="L249" s="10"/>
      <c r="M249" s="10"/>
    </row>
    <row r="250" spans="1:13" s="12" customFormat="1" ht="20.149999999999999" customHeight="1" x14ac:dyDescent="0.35">
      <c r="A250" s="138" t="s">
        <v>426</v>
      </c>
      <c r="B250" s="138"/>
      <c r="C250" s="138"/>
      <c r="D250" s="10"/>
      <c r="E250" s="11"/>
      <c r="F250" s="10"/>
      <c r="G250" s="32">
        <f>G32+G37+G40+G43+G48+G55+G67+G87+G129+G136+G148+G168+G248</f>
        <v>324979.5521958918</v>
      </c>
      <c r="H250" s="10"/>
      <c r="I250" s="10"/>
      <c r="J250" s="20">
        <f>J249/109.53</f>
        <v>397697.57874554914</v>
      </c>
      <c r="K250" s="10"/>
      <c r="L250" s="10"/>
      <c r="M250" s="10"/>
    </row>
    <row r="251" spans="1:13" s="34" customFormat="1" ht="26.15" customHeight="1" x14ac:dyDescent="0.35">
      <c r="A251" s="33"/>
      <c r="B251" s="33"/>
      <c r="D251" s="33"/>
      <c r="E251" s="33"/>
      <c r="F251" s="33"/>
      <c r="G251" s="35">
        <f>G250*109.53</f>
        <v>35595010.352016032</v>
      </c>
      <c r="H251" s="33"/>
      <c r="I251" s="33"/>
      <c r="J251" s="33"/>
      <c r="K251" s="33"/>
    </row>
  </sheetData>
  <autoFilter ref="A5:M251" xr:uid="{B4E621A6-3880-4A0F-9F01-E0F69F956ED2}"/>
  <mergeCells count="42">
    <mergeCell ref="A249:C249"/>
    <mergeCell ref="A250:C250"/>
    <mergeCell ref="D5:D6"/>
    <mergeCell ref="E5:E6"/>
    <mergeCell ref="F5:F6"/>
    <mergeCell ref="B56:C56"/>
    <mergeCell ref="B68:C68"/>
    <mergeCell ref="B88:C88"/>
    <mergeCell ref="B130:C130"/>
    <mergeCell ref="A129:C129"/>
    <mergeCell ref="A136:C136"/>
    <mergeCell ref="A148:C148"/>
    <mergeCell ref="A168:C168"/>
    <mergeCell ref="A248:C248"/>
    <mergeCell ref="B137:C137"/>
    <mergeCell ref="B33:C33"/>
    <mergeCell ref="A1:M1"/>
    <mergeCell ref="A2:C2"/>
    <mergeCell ref="A3:C3"/>
    <mergeCell ref="A4:C4"/>
    <mergeCell ref="H5:H6"/>
    <mergeCell ref="M5:M6"/>
    <mergeCell ref="L5:L6"/>
    <mergeCell ref="I5:I6"/>
    <mergeCell ref="J5:J6"/>
    <mergeCell ref="K5:K6"/>
    <mergeCell ref="G5:G6"/>
    <mergeCell ref="B169:C169"/>
    <mergeCell ref="B6:C6"/>
    <mergeCell ref="A32:C32"/>
    <mergeCell ref="A37:C37"/>
    <mergeCell ref="A40:C40"/>
    <mergeCell ref="A43:C43"/>
    <mergeCell ref="A48:C48"/>
    <mergeCell ref="A55:C55"/>
    <mergeCell ref="A67:C67"/>
    <mergeCell ref="A87:C87"/>
    <mergeCell ref="B49:C49"/>
    <mergeCell ref="B149:C149"/>
    <mergeCell ref="B38:C38"/>
    <mergeCell ref="B41:C41"/>
    <mergeCell ref="B44:C44"/>
  </mergeCells>
  <pageMargins left="0.7" right="0.7" top="0.75" bottom="0.75" header="0.3" footer="0.3"/>
  <pageSetup orientation="landscape" horizontalDpi="180" verticalDpi="180" r:id="rId1"/>
  <headerFooter>
    <oddHeader>&amp;L&amp;BMonthly Stock Issue Report&amp;B
ICDDR,B&amp;R&amp;D
shaifuddin
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74C2C-89DD-483A-A825-D865B82821D1}">
  <dimension ref="A1:O260"/>
  <sheetViews>
    <sheetView zoomScale="70" zoomScaleNormal="70" workbookViewId="0">
      <pane xSplit="6" ySplit="6" topLeftCell="G220" activePane="bottomRight" state="frozen"/>
      <selection pane="topRight" activeCell="G1" sqref="G1"/>
      <selection pane="bottomLeft" activeCell="A7" sqref="A7"/>
      <selection pane="bottomRight" activeCell="E226" sqref="E226"/>
    </sheetView>
  </sheetViews>
  <sheetFormatPr defaultColWidth="8.7265625" defaultRowHeight="14" x14ac:dyDescent="0.3"/>
  <cols>
    <col min="1" max="1" width="4.453125" style="16" bestFit="1" customWidth="1"/>
    <col min="2" max="2" width="10" style="16" bestFit="1" customWidth="1"/>
    <col min="3" max="3" width="62.453125" style="7" bestFit="1" customWidth="1"/>
    <col min="4" max="4" width="6.1796875" style="16" bestFit="1" customWidth="1"/>
    <col min="5" max="5" width="12.81640625" style="16" customWidth="1"/>
    <col min="6" max="6" width="13.7265625" style="16" bestFit="1" customWidth="1"/>
    <col min="7" max="7" width="18.7265625" style="16" bestFit="1" customWidth="1"/>
    <col min="8" max="8" width="14.453125" style="57" bestFit="1" customWidth="1"/>
    <col min="9" max="9" width="14.453125" style="16" bestFit="1" customWidth="1"/>
    <col min="10" max="10" width="22.54296875" style="16" bestFit="1" customWidth="1"/>
    <col min="11" max="11" width="16.453125" style="16" customWidth="1"/>
    <col min="12" max="12" width="18.54296875" style="16" bestFit="1" customWidth="1"/>
    <col min="13" max="13" width="16.54296875" style="16" customWidth="1"/>
    <col min="14" max="14" width="14.1796875" style="7" customWidth="1"/>
    <col min="15" max="15" width="14.7265625" style="7" bestFit="1" customWidth="1"/>
    <col min="16" max="16384" width="8.7265625" style="7"/>
  </cols>
  <sheetData>
    <row r="1" spans="1:15" s="28" customFormat="1" ht="30" customHeight="1" x14ac:dyDescent="0.35">
      <c r="A1" s="133" t="s">
        <v>370</v>
      </c>
      <c r="B1" s="133"/>
      <c r="C1" s="133"/>
      <c r="D1" s="133"/>
      <c r="E1" s="133"/>
      <c r="F1" s="133"/>
      <c r="G1" s="133"/>
      <c r="H1" s="133"/>
      <c r="I1" s="133"/>
      <c r="J1" s="133"/>
      <c r="K1" s="133"/>
      <c r="L1" s="133"/>
      <c r="M1" s="133"/>
      <c r="N1" s="133"/>
      <c r="O1" s="133"/>
    </row>
    <row r="2" spans="1:15" s="28" customFormat="1" ht="30" customHeight="1" x14ac:dyDescent="0.35">
      <c r="A2" s="134" t="s">
        <v>427</v>
      </c>
      <c r="B2" s="134"/>
      <c r="C2" s="134"/>
      <c r="D2" s="38"/>
      <c r="E2" s="38"/>
      <c r="F2" s="38"/>
      <c r="G2" s="38"/>
      <c r="H2" s="50"/>
      <c r="I2" s="38"/>
      <c r="J2" s="38"/>
      <c r="K2" s="76"/>
      <c r="L2" s="76"/>
      <c r="M2" s="38"/>
    </row>
    <row r="3" spans="1:15" s="28" customFormat="1" ht="30" customHeight="1" x14ac:dyDescent="0.35">
      <c r="A3" s="134" t="s">
        <v>428</v>
      </c>
      <c r="B3" s="134"/>
      <c r="C3" s="134"/>
      <c r="D3" s="38"/>
      <c r="E3" s="38"/>
      <c r="F3" s="38"/>
      <c r="G3" s="38"/>
      <c r="H3" s="50"/>
      <c r="I3" s="38"/>
      <c r="J3" s="38"/>
      <c r="K3" s="76"/>
      <c r="L3" s="76"/>
      <c r="M3" s="38"/>
    </row>
    <row r="4" spans="1:15" s="28" customFormat="1" ht="30" customHeight="1" x14ac:dyDescent="0.35">
      <c r="A4" s="134" t="s">
        <v>496</v>
      </c>
      <c r="B4" s="134"/>
      <c r="C4" s="134"/>
      <c r="D4" s="38"/>
      <c r="E4" s="38"/>
      <c r="F4" s="38"/>
      <c r="G4" s="38"/>
      <c r="H4" s="50"/>
      <c r="I4" s="38"/>
      <c r="J4" s="38"/>
      <c r="K4" s="76"/>
      <c r="L4" s="76"/>
      <c r="M4" s="38"/>
    </row>
    <row r="5" spans="1:15" s="9" customFormat="1" ht="61.5" customHeight="1" x14ac:dyDescent="0.35">
      <c r="A5" s="36" t="s">
        <v>368</v>
      </c>
      <c r="B5" s="36" t="s">
        <v>0</v>
      </c>
      <c r="C5" s="36" t="s">
        <v>1</v>
      </c>
      <c r="D5" s="136" t="s">
        <v>2</v>
      </c>
      <c r="E5" s="139" t="s">
        <v>424</v>
      </c>
      <c r="F5" s="136" t="s">
        <v>482</v>
      </c>
      <c r="G5" s="136" t="s">
        <v>481</v>
      </c>
      <c r="H5" s="140" t="s">
        <v>512</v>
      </c>
      <c r="I5" s="136" t="s">
        <v>429</v>
      </c>
      <c r="J5" s="136" t="s">
        <v>448</v>
      </c>
      <c r="K5" s="149" t="s">
        <v>506</v>
      </c>
      <c r="L5" s="149" t="s">
        <v>507</v>
      </c>
      <c r="M5" s="136" t="s">
        <v>505</v>
      </c>
      <c r="N5" s="136" t="s">
        <v>369</v>
      </c>
      <c r="O5" s="136" t="s">
        <v>425</v>
      </c>
    </row>
    <row r="6" spans="1:15" s="12" customFormat="1" ht="17.5" x14ac:dyDescent="0.35">
      <c r="A6" s="25" t="s">
        <v>479</v>
      </c>
      <c r="B6" s="130" t="s">
        <v>466</v>
      </c>
      <c r="C6" s="130"/>
      <c r="D6" s="136"/>
      <c r="E6" s="139"/>
      <c r="F6" s="136"/>
      <c r="G6" s="136"/>
      <c r="H6" s="140"/>
      <c r="I6" s="136"/>
      <c r="J6" s="136"/>
      <c r="K6" s="150"/>
      <c r="L6" s="150"/>
      <c r="M6" s="136"/>
      <c r="N6" s="136"/>
      <c r="O6" s="136"/>
    </row>
    <row r="7" spans="1:15" s="12" customFormat="1" ht="20.149999999999999" customHeight="1" x14ac:dyDescent="0.35">
      <c r="A7" s="2">
        <v>1</v>
      </c>
      <c r="B7" s="2" t="s">
        <v>3</v>
      </c>
      <c r="C7" s="3" t="s">
        <v>4</v>
      </c>
      <c r="D7" s="2" t="s">
        <v>5</v>
      </c>
      <c r="E7" s="2">
        <v>0.48103157894736798</v>
      </c>
      <c r="F7" s="4">
        <v>3528</v>
      </c>
      <c r="G7" s="5">
        <v>1697.0794105263142</v>
      </c>
      <c r="H7" s="51">
        <v>4900</v>
      </c>
      <c r="I7" s="5">
        <v>62.77</v>
      </c>
      <c r="J7" s="4">
        <f>H7*I7</f>
        <v>307573</v>
      </c>
      <c r="K7" s="58">
        <v>62.77</v>
      </c>
      <c r="L7" s="77" t="s">
        <v>498</v>
      </c>
      <c r="M7" s="4" t="s">
        <v>460</v>
      </c>
      <c r="N7" s="6"/>
      <c r="O7" s="39" t="s">
        <v>497</v>
      </c>
    </row>
    <row r="8" spans="1:15" s="12" customFormat="1" ht="20.149999999999999" customHeight="1" x14ac:dyDescent="0.35">
      <c r="A8" s="2">
        <v>2</v>
      </c>
      <c r="B8" s="2" t="s">
        <v>42</v>
      </c>
      <c r="C8" s="3" t="s">
        <v>43</v>
      </c>
      <c r="D8" s="2" t="s">
        <v>5</v>
      </c>
      <c r="E8" s="2">
        <v>0.192741341700567</v>
      </c>
      <c r="F8" s="4">
        <v>1116</v>
      </c>
      <c r="G8" s="5">
        <v>215.09933733783276</v>
      </c>
      <c r="H8" s="51">
        <v>1400</v>
      </c>
      <c r="I8" s="5">
        <v>21</v>
      </c>
      <c r="J8" s="4">
        <f t="shared" ref="J8:J32" si="0">H8*I8</f>
        <v>29400</v>
      </c>
      <c r="K8" s="5">
        <v>0</v>
      </c>
      <c r="L8" s="4" t="s">
        <v>503</v>
      </c>
      <c r="M8" s="4" t="s">
        <v>463</v>
      </c>
      <c r="N8" s="6"/>
      <c r="O8" s="10"/>
    </row>
    <row r="9" spans="1:15" s="12" customFormat="1" ht="20.149999999999999" customHeight="1" x14ac:dyDescent="0.35">
      <c r="A9" s="2">
        <v>3</v>
      </c>
      <c r="B9" s="2" t="s">
        <v>46</v>
      </c>
      <c r="C9" s="3" t="s">
        <v>47</v>
      </c>
      <c r="D9" s="2" t="s">
        <v>5</v>
      </c>
      <c r="E9" s="2">
        <v>0.14428365166261001</v>
      </c>
      <c r="F9" s="4">
        <v>660</v>
      </c>
      <c r="G9" s="5">
        <v>95.227210097322612</v>
      </c>
      <c r="H9" s="51">
        <v>800</v>
      </c>
      <c r="I9" s="5">
        <v>15.9</v>
      </c>
      <c r="J9" s="4">
        <f t="shared" si="0"/>
        <v>12720</v>
      </c>
      <c r="K9" s="4"/>
      <c r="L9" s="4"/>
      <c r="M9" s="4" t="s">
        <v>458</v>
      </c>
      <c r="N9" s="6"/>
      <c r="O9" s="10"/>
    </row>
    <row r="10" spans="1:15" s="12" customFormat="1" ht="20.149999999999999" customHeight="1" x14ac:dyDescent="0.35">
      <c r="A10" s="2">
        <v>4</v>
      </c>
      <c r="B10" s="2" t="s">
        <v>48</v>
      </c>
      <c r="C10" s="3" t="s">
        <v>49</v>
      </c>
      <c r="D10" s="2" t="s">
        <v>5</v>
      </c>
      <c r="E10" s="2">
        <v>0.17277744181633101</v>
      </c>
      <c r="F10" s="4">
        <v>13893</v>
      </c>
      <c r="G10" s="5">
        <v>2400.3969991542867</v>
      </c>
      <c r="H10" s="51">
        <v>18000</v>
      </c>
      <c r="I10" s="5">
        <v>39.5</v>
      </c>
      <c r="J10" s="4">
        <f>H10*I10</f>
        <v>711000</v>
      </c>
      <c r="K10" s="59">
        <v>39.49</v>
      </c>
      <c r="L10" s="77" t="s">
        <v>498</v>
      </c>
      <c r="M10" s="4" t="s">
        <v>460</v>
      </c>
      <c r="N10" s="6"/>
      <c r="O10" s="39" t="s">
        <v>497</v>
      </c>
    </row>
    <row r="11" spans="1:15" s="12" customFormat="1" ht="20.149999999999999" customHeight="1" x14ac:dyDescent="0.35">
      <c r="A11" s="2">
        <v>5</v>
      </c>
      <c r="B11" s="2" t="s">
        <v>50</v>
      </c>
      <c r="C11" s="3" t="s">
        <v>51</v>
      </c>
      <c r="D11" s="2" t="s">
        <v>5</v>
      </c>
      <c r="E11" s="2">
        <v>0.15548224230927099</v>
      </c>
      <c r="F11" s="4">
        <v>42603</v>
      </c>
      <c r="G11" s="5">
        <v>6624.0099691018722</v>
      </c>
      <c r="H11" s="51">
        <v>60000</v>
      </c>
      <c r="I11" s="5">
        <v>25</v>
      </c>
      <c r="J11" s="4">
        <f t="shared" si="0"/>
        <v>1500000</v>
      </c>
      <c r="K11" s="65">
        <v>20</v>
      </c>
      <c r="L11" s="77" t="s">
        <v>530</v>
      </c>
      <c r="M11" s="4" t="s">
        <v>463</v>
      </c>
      <c r="N11" s="6"/>
      <c r="O11" s="39" t="s">
        <v>497</v>
      </c>
    </row>
    <row r="12" spans="1:15" s="12" customFormat="1" ht="20.149999999999999" customHeight="1" x14ac:dyDescent="0.35">
      <c r="A12" s="2">
        <v>6</v>
      </c>
      <c r="B12" s="2" t="s">
        <v>54</v>
      </c>
      <c r="C12" s="3" t="s">
        <v>55</v>
      </c>
      <c r="D12" s="2" t="s">
        <v>5</v>
      </c>
      <c r="E12" s="2">
        <v>0.45119563691507403</v>
      </c>
      <c r="F12" s="4">
        <v>1973</v>
      </c>
      <c r="G12" s="5">
        <v>890.20899163344109</v>
      </c>
      <c r="H12" s="51">
        <v>2400</v>
      </c>
      <c r="I12" s="5">
        <v>51.5</v>
      </c>
      <c r="J12" s="4">
        <f t="shared" si="0"/>
        <v>123600</v>
      </c>
      <c r="K12" s="59">
        <v>51.94</v>
      </c>
      <c r="L12" s="77" t="s">
        <v>498</v>
      </c>
      <c r="M12" s="4" t="s">
        <v>460</v>
      </c>
      <c r="N12" s="6"/>
      <c r="O12" s="39" t="s">
        <v>497</v>
      </c>
    </row>
    <row r="13" spans="1:15" s="12" customFormat="1" ht="20.149999999999999" customHeight="1" x14ac:dyDescent="0.35">
      <c r="A13" s="2">
        <v>7</v>
      </c>
      <c r="B13" s="2" t="s">
        <v>61</v>
      </c>
      <c r="C13" s="3" t="s">
        <v>62</v>
      </c>
      <c r="D13" s="2" t="s">
        <v>5</v>
      </c>
      <c r="E13" s="2">
        <v>0.66823846967606904</v>
      </c>
      <c r="F13" s="4">
        <v>593</v>
      </c>
      <c r="G13" s="5">
        <v>396.26541251790894</v>
      </c>
      <c r="H13" s="51">
        <v>750</v>
      </c>
      <c r="I13" s="5">
        <v>78</v>
      </c>
      <c r="J13" s="4">
        <f t="shared" si="0"/>
        <v>58500</v>
      </c>
      <c r="K13" s="5">
        <v>60</v>
      </c>
      <c r="L13" s="4" t="s">
        <v>530</v>
      </c>
      <c r="M13" s="4" t="s">
        <v>463</v>
      </c>
      <c r="N13" s="6"/>
      <c r="O13" s="10"/>
    </row>
    <row r="14" spans="1:15" s="12" customFormat="1" ht="20.149999999999999" customHeight="1" x14ac:dyDescent="0.35">
      <c r="A14" s="2">
        <v>8</v>
      </c>
      <c r="B14" s="2" t="s">
        <v>95</v>
      </c>
      <c r="C14" s="3" t="s">
        <v>96</v>
      </c>
      <c r="D14" s="2" t="s">
        <v>5</v>
      </c>
      <c r="E14" s="2">
        <v>0.46783547763482403</v>
      </c>
      <c r="F14" s="4">
        <v>525</v>
      </c>
      <c r="G14" s="5">
        <v>245.61362575828261</v>
      </c>
      <c r="H14" s="51">
        <v>650</v>
      </c>
      <c r="I14" s="5">
        <v>49.5</v>
      </c>
      <c r="J14" s="4">
        <f t="shared" si="0"/>
        <v>32175</v>
      </c>
      <c r="K14" s="5"/>
      <c r="L14" s="4"/>
      <c r="M14" s="4" t="s">
        <v>463</v>
      </c>
      <c r="N14" s="6"/>
      <c r="O14" s="10"/>
    </row>
    <row r="15" spans="1:15" s="12" customFormat="1" ht="20.149999999999999" customHeight="1" x14ac:dyDescent="0.35">
      <c r="A15" s="2">
        <v>9</v>
      </c>
      <c r="B15" s="2" t="s">
        <v>104</v>
      </c>
      <c r="C15" s="3" t="s">
        <v>105</v>
      </c>
      <c r="D15" s="2" t="s">
        <v>5</v>
      </c>
      <c r="E15" s="2">
        <v>0.20648648648648599</v>
      </c>
      <c r="F15" s="4">
        <v>10006</v>
      </c>
      <c r="G15" s="5">
        <v>2066.1037837837789</v>
      </c>
      <c r="H15" s="51">
        <v>14000</v>
      </c>
      <c r="I15" s="5">
        <v>32</v>
      </c>
      <c r="J15" s="4">
        <f t="shared" si="0"/>
        <v>448000</v>
      </c>
      <c r="K15" s="80">
        <v>30</v>
      </c>
      <c r="L15" s="77" t="s">
        <v>501</v>
      </c>
      <c r="M15" s="4" t="s">
        <v>463</v>
      </c>
      <c r="N15" s="6"/>
      <c r="O15" s="39" t="s">
        <v>497</v>
      </c>
    </row>
    <row r="16" spans="1:15" s="12" customFormat="1" ht="20.149999999999999" customHeight="1" x14ac:dyDescent="0.35">
      <c r="A16" s="2">
        <v>10</v>
      </c>
      <c r="B16" s="2" t="s">
        <v>112</v>
      </c>
      <c r="C16" s="3" t="s">
        <v>113</v>
      </c>
      <c r="D16" s="2" t="s">
        <v>5</v>
      </c>
      <c r="E16" s="2">
        <v>0.80012075471698096</v>
      </c>
      <c r="F16" s="4">
        <v>3144</v>
      </c>
      <c r="G16" s="5">
        <v>2515.579652830188</v>
      </c>
      <c r="H16" s="51">
        <v>4500</v>
      </c>
      <c r="I16" s="5">
        <v>100</v>
      </c>
      <c r="J16" s="4">
        <f t="shared" si="0"/>
        <v>450000</v>
      </c>
      <c r="K16" s="80">
        <v>90</v>
      </c>
      <c r="L16" s="77" t="s">
        <v>501</v>
      </c>
      <c r="M16" s="4" t="s">
        <v>459</v>
      </c>
      <c r="N16" s="6"/>
      <c r="O16" s="39" t="s">
        <v>497</v>
      </c>
    </row>
    <row r="17" spans="1:15" s="12" customFormat="1" ht="20.149999999999999" customHeight="1" x14ac:dyDescent="0.35">
      <c r="A17" s="2">
        <v>11</v>
      </c>
      <c r="B17" s="2" t="s">
        <v>146</v>
      </c>
      <c r="C17" s="3" t="s">
        <v>147</v>
      </c>
      <c r="D17" s="2" t="s">
        <v>5</v>
      </c>
      <c r="E17" s="2">
        <v>1.6259999999999999</v>
      </c>
      <c r="F17" s="4">
        <v>200</v>
      </c>
      <c r="G17" s="5">
        <v>0</v>
      </c>
      <c r="H17" s="51">
        <v>300</v>
      </c>
      <c r="I17" s="5">
        <v>154</v>
      </c>
      <c r="J17" s="4">
        <f t="shared" si="0"/>
        <v>46200</v>
      </c>
      <c r="K17" s="5">
        <v>154</v>
      </c>
      <c r="L17" s="77" t="s">
        <v>501</v>
      </c>
      <c r="M17" s="4" t="s">
        <v>454</v>
      </c>
      <c r="N17" s="6"/>
      <c r="O17" s="10"/>
    </row>
    <row r="18" spans="1:15" s="12" customFormat="1" ht="20.149999999999999" customHeight="1" x14ac:dyDescent="0.35">
      <c r="A18" s="2">
        <v>12</v>
      </c>
      <c r="B18" s="2" t="s">
        <v>268</v>
      </c>
      <c r="C18" s="3" t="s">
        <v>269</v>
      </c>
      <c r="D18" s="2" t="s">
        <v>5</v>
      </c>
      <c r="E18" s="2">
        <v>0.182028112449799</v>
      </c>
      <c r="F18" s="4">
        <v>1356</v>
      </c>
      <c r="G18" s="5">
        <v>246.83012048192745</v>
      </c>
      <c r="H18" s="51">
        <v>1700</v>
      </c>
      <c r="I18" s="5">
        <v>20</v>
      </c>
      <c r="J18" s="4">
        <f t="shared" si="0"/>
        <v>34000</v>
      </c>
      <c r="K18" s="5"/>
      <c r="L18" s="4"/>
      <c r="M18" s="4" t="s">
        <v>459</v>
      </c>
      <c r="N18" s="6"/>
      <c r="O18" s="10"/>
    </row>
    <row r="19" spans="1:15" s="12" customFormat="1" ht="20.149999999999999" customHeight="1" x14ac:dyDescent="0.35">
      <c r="A19" s="2">
        <v>13</v>
      </c>
      <c r="B19" s="2" t="s">
        <v>272</v>
      </c>
      <c r="C19" s="3" t="s">
        <v>273</v>
      </c>
      <c r="D19" s="2" t="s">
        <v>5</v>
      </c>
      <c r="E19" s="2">
        <v>0.98315188144223198</v>
      </c>
      <c r="F19" s="4">
        <v>20</v>
      </c>
      <c r="G19" s="5">
        <v>19.663037628844641</v>
      </c>
      <c r="H19" s="51">
        <v>200</v>
      </c>
      <c r="I19" s="5">
        <v>120</v>
      </c>
      <c r="J19" s="5">
        <f t="shared" si="0"/>
        <v>24000</v>
      </c>
      <c r="K19" s="5">
        <v>120</v>
      </c>
      <c r="L19" s="4" t="s">
        <v>531</v>
      </c>
      <c r="M19" s="4" t="s">
        <v>456</v>
      </c>
      <c r="N19" s="6"/>
      <c r="O19" s="10"/>
    </row>
    <row r="20" spans="1:15" s="12" customFormat="1" ht="20.149999999999999" customHeight="1" x14ac:dyDescent="0.35">
      <c r="A20" s="2">
        <v>14</v>
      </c>
      <c r="B20" s="3" t="s">
        <v>393</v>
      </c>
      <c r="C20" s="1" t="s">
        <v>407</v>
      </c>
      <c r="D20" s="2" t="s">
        <v>5</v>
      </c>
      <c r="E20" s="2"/>
      <c r="F20" s="4">
        <v>40</v>
      </c>
      <c r="G20" s="5">
        <v>0</v>
      </c>
      <c r="H20" s="51">
        <v>100</v>
      </c>
      <c r="I20" s="5">
        <v>14.62</v>
      </c>
      <c r="J20" s="5">
        <f t="shared" si="0"/>
        <v>1462</v>
      </c>
      <c r="K20" s="5"/>
      <c r="L20" s="4"/>
      <c r="M20" s="4" t="s">
        <v>460</v>
      </c>
      <c r="N20" s="6"/>
      <c r="O20" s="10"/>
    </row>
    <row r="21" spans="1:15" s="12" customFormat="1" ht="20.149999999999999" customHeight="1" x14ac:dyDescent="0.35">
      <c r="A21" s="2">
        <v>15</v>
      </c>
      <c r="B21" s="2" t="s">
        <v>38</v>
      </c>
      <c r="C21" s="3" t="s">
        <v>39</v>
      </c>
      <c r="D21" s="2" t="s">
        <v>5</v>
      </c>
      <c r="E21" s="2">
        <v>0.41093516720137302</v>
      </c>
      <c r="F21" s="4">
        <v>10325</v>
      </c>
      <c r="G21" s="5">
        <v>4242.9056013541767</v>
      </c>
      <c r="H21" s="51">
        <v>16000</v>
      </c>
      <c r="I21" s="5">
        <v>59</v>
      </c>
      <c r="J21" s="5">
        <f t="shared" si="0"/>
        <v>944000</v>
      </c>
      <c r="K21" s="59">
        <v>50</v>
      </c>
      <c r="L21" s="77" t="s">
        <v>530</v>
      </c>
      <c r="M21" s="4" t="s">
        <v>460</v>
      </c>
      <c r="N21" s="6"/>
      <c r="O21" s="39" t="s">
        <v>497</v>
      </c>
    </row>
    <row r="22" spans="1:15" s="12" customFormat="1" ht="20.149999999999999" customHeight="1" x14ac:dyDescent="0.35">
      <c r="A22" s="2">
        <v>16</v>
      </c>
      <c r="B22" s="2" t="s">
        <v>40</v>
      </c>
      <c r="C22" s="3" t="s">
        <v>41</v>
      </c>
      <c r="D22" s="2" t="s">
        <v>5</v>
      </c>
      <c r="E22" s="2">
        <v>0.394993888195528</v>
      </c>
      <c r="F22" s="4">
        <v>25201</v>
      </c>
      <c r="G22" s="5">
        <v>9954.2409764155018</v>
      </c>
      <c r="H22" s="51">
        <v>36000</v>
      </c>
      <c r="I22" s="5">
        <v>61</v>
      </c>
      <c r="J22" s="5">
        <f t="shared" si="0"/>
        <v>2196000</v>
      </c>
      <c r="K22" s="59">
        <v>61.19</v>
      </c>
      <c r="L22" s="77" t="s">
        <v>498</v>
      </c>
      <c r="M22" s="4" t="s">
        <v>460</v>
      </c>
      <c r="N22" s="6"/>
      <c r="O22" s="39" t="s">
        <v>497</v>
      </c>
    </row>
    <row r="23" spans="1:15" s="12" customFormat="1" ht="20.149999999999999" customHeight="1" x14ac:dyDescent="0.35">
      <c r="A23" s="2">
        <v>17</v>
      </c>
      <c r="B23" s="2" t="s">
        <v>44</v>
      </c>
      <c r="C23" s="3" t="s">
        <v>45</v>
      </c>
      <c r="D23" s="2" t="s">
        <v>5</v>
      </c>
      <c r="E23" s="2">
        <v>0.155426058246214</v>
      </c>
      <c r="F23" s="4">
        <v>12573</v>
      </c>
      <c r="G23" s="5">
        <v>1954.1718303296486</v>
      </c>
      <c r="H23" s="51">
        <v>18000</v>
      </c>
      <c r="I23" s="5">
        <v>18</v>
      </c>
      <c r="J23" s="5">
        <f t="shared" si="0"/>
        <v>324000</v>
      </c>
      <c r="K23" s="59">
        <v>18.420000000000002</v>
      </c>
      <c r="L23" s="77" t="s">
        <v>498</v>
      </c>
      <c r="M23" s="4" t="s">
        <v>454</v>
      </c>
      <c r="N23" s="6"/>
      <c r="O23" s="39" t="s">
        <v>497</v>
      </c>
    </row>
    <row r="24" spans="1:15" s="12" customFormat="1" ht="20.149999999999999" customHeight="1" x14ac:dyDescent="0.35">
      <c r="A24" s="2">
        <v>18</v>
      </c>
      <c r="B24" s="2" t="s">
        <v>52</v>
      </c>
      <c r="C24" s="3" t="s">
        <v>53</v>
      </c>
      <c r="D24" s="2" t="s">
        <v>5</v>
      </c>
      <c r="E24" s="2">
        <v>0.198486490404545</v>
      </c>
      <c r="F24" s="4">
        <v>1504</v>
      </c>
      <c r="G24" s="5">
        <v>298.52368156843568</v>
      </c>
      <c r="H24" s="51">
        <v>2000</v>
      </c>
      <c r="I24" s="5">
        <v>20</v>
      </c>
      <c r="J24" s="5">
        <f t="shared" si="0"/>
        <v>40000</v>
      </c>
      <c r="K24" s="4">
        <v>20</v>
      </c>
      <c r="L24" s="4" t="s">
        <v>501</v>
      </c>
      <c r="M24" s="4" t="s">
        <v>460</v>
      </c>
      <c r="N24" s="6"/>
      <c r="O24" s="10"/>
    </row>
    <row r="25" spans="1:15" s="12" customFormat="1" ht="20.149999999999999" customHeight="1" x14ac:dyDescent="0.35">
      <c r="A25" s="2">
        <v>19</v>
      </c>
      <c r="B25" s="2" t="s">
        <v>63</v>
      </c>
      <c r="C25" s="3" t="s">
        <v>64</v>
      </c>
      <c r="D25" s="2" t="s">
        <v>5</v>
      </c>
      <c r="E25" s="2">
        <v>0.18129309440621699</v>
      </c>
      <c r="F25" s="4">
        <v>5688</v>
      </c>
      <c r="G25" s="5">
        <v>1031.1951209825622</v>
      </c>
      <c r="H25" s="51">
        <v>8000</v>
      </c>
      <c r="I25" s="5">
        <v>25</v>
      </c>
      <c r="J25" s="5">
        <f t="shared" si="0"/>
        <v>200000</v>
      </c>
      <c r="K25" s="59">
        <v>25.38</v>
      </c>
      <c r="L25" s="77" t="s">
        <v>498</v>
      </c>
      <c r="M25" s="4" t="s">
        <v>460</v>
      </c>
      <c r="N25" s="6"/>
      <c r="O25" s="39" t="s">
        <v>497</v>
      </c>
    </row>
    <row r="26" spans="1:15" s="12" customFormat="1" ht="20.149999999999999" customHeight="1" x14ac:dyDescent="0.35">
      <c r="A26" s="2">
        <v>20</v>
      </c>
      <c r="B26" s="2" t="s">
        <v>97</v>
      </c>
      <c r="C26" s="3" t="s">
        <v>98</v>
      </c>
      <c r="D26" s="2" t="s">
        <v>5</v>
      </c>
      <c r="E26" s="2">
        <v>0.214918196785819</v>
      </c>
      <c r="F26" s="4">
        <v>23510</v>
      </c>
      <c r="G26" s="5">
        <v>5052.7268064346044</v>
      </c>
      <c r="H26" s="51">
        <v>33000</v>
      </c>
      <c r="I26" s="5">
        <v>39</v>
      </c>
      <c r="J26" s="5">
        <f t="shared" si="0"/>
        <v>1287000</v>
      </c>
      <c r="K26" s="65">
        <v>39</v>
      </c>
      <c r="L26" s="77" t="s">
        <v>501</v>
      </c>
      <c r="M26" s="4" t="s">
        <v>463</v>
      </c>
      <c r="N26" s="6"/>
      <c r="O26" s="39" t="s">
        <v>497</v>
      </c>
    </row>
    <row r="27" spans="1:15" s="12" customFormat="1" ht="20.149999999999999" customHeight="1" x14ac:dyDescent="0.35">
      <c r="A27" s="2">
        <v>21</v>
      </c>
      <c r="B27" s="2" t="s">
        <v>102</v>
      </c>
      <c r="C27" s="3" t="s">
        <v>103</v>
      </c>
      <c r="D27" s="2" t="s">
        <v>5</v>
      </c>
      <c r="E27" s="13">
        <v>0.19675999999999999</v>
      </c>
      <c r="F27" s="4">
        <v>2029</v>
      </c>
      <c r="G27" s="5">
        <v>399.22603999999995</v>
      </c>
      <c r="H27" s="51">
        <v>2900</v>
      </c>
      <c r="I27" s="5">
        <v>30.05</v>
      </c>
      <c r="J27" s="5">
        <f t="shared" si="0"/>
        <v>87145</v>
      </c>
      <c r="K27" s="5">
        <v>22</v>
      </c>
      <c r="L27" s="4" t="s">
        <v>530</v>
      </c>
      <c r="M27" s="4" t="s">
        <v>460</v>
      </c>
      <c r="N27" s="6"/>
      <c r="O27" s="39" t="s">
        <v>497</v>
      </c>
    </row>
    <row r="28" spans="1:15" s="12" customFormat="1" ht="20.149999999999999" customHeight="1" x14ac:dyDescent="0.35">
      <c r="A28" s="2">
        <v>22</v>
      </c>
      <c r="B28" s="2" t="s">
        <v>140</v>
      </c>
      <c r="C28" s="3" t="s">
        <v>141</v>
      </c>
      <c r="D28" s="2" t="s">
        <v>5</v>
      </c>
      <c r="E28" s="2">
        <v>0.59610710910890496</v>
      </c>
      <c r="F28" s="4">
        <v>4842</v>
      </c>
      <c r="G28" s="5">
        <v>2886.3506223053178</v>
      </c>
      <c r="H28" s="51">
        <v>6800</v>
      </c>
      <c r="I28" s="5">
        <v>102</v>
      </c>
      <c r="J28" s="5">
        <f t="shared" si="0"/>
        <v>693600</v>
      </c>
      <c r="K28" s="59">
        <v>102.57</v>
      </c>
      <c r="L28" s="77" t="s">
        <v>498</v>
      </c>
      <c r="M28" s="4" t="s">
        <v>460</v>
      </c>
      <c r="N28" s="6"/>
      <c r="O28" s="39" t="s">
        <v>497</v>
      </c>
    </row>
    <row r="29" spans="1:15" s="12" customFormat="1" ht="20.149999999999999" customHeight="1" x14ac:dyDescent="0.35">
      <c r="A29" s="2">
        <v>23</v>
      </c>
      <c r="B29" s="2" t="s">
        <v>270</v>
      </c>
      <c r="C29" s="3" t="s">
        <v>271</v>
      </c>
      <c r="D29" s="2" t="s">
        <v>5</v>
      </c>
      <c r="E29" s="2">
        <v>0.31350811229417003</v>
      </c>
      <c r="F29" s="4">
        <v>152</v>
      </c>
      <c r="G29" s="5">
        <v>47.653233068713845</v>
      </c>
      <c r="H29" s="51">
        <v>480</v>
      </c>
      <c r="I29" s="5">
        <v>33.909999999999997</v>
      </c>
      <c r="J29" s="5">
        <f t="shared" si="0"/>
        <v>16276.8</v>
      </c>
      <c r="K29" s="4"/>
      <c r="L29" s="4"/>
      <c r="M29" s="4" t="s">
        <v>460</v>
      </c>
      <c r="N29" s="6"/>
      <c r="O29" s="10"/>
    </row>
    <row r="30" spans="1:15" s="12" customFormat="1" ht="20.149999999999999" customHeight="1" x14ac:dyDescent="0.35">
      <c r="A30" s="2">
        <v>24</v>
      </c>
      <c r="B30" s="2"/>
      <c r="C30" s="1" t="s">
        <v>416</v>
      </c>
      <c r="D30" s="2" t="s">
        <v>58</v>
      </c>
      <c r="E30" s="2"/>
      <c r="F30" s="4">
        <v>40</v>
      </c>
      <c r="G30" s="5">
        <f>E30*F30</f>
        <v>0</v>
      </c>
      <c r="H30" s="51">
        <v>200</v>
      </c>
      <c r="I30" s="5">
        <v>12</v>
      </c>
      <c r="J30" s="5">
        <f t="shared" si="0"/>
        <v>2400</v>
      </c>
      <c r="K30" s="4"/>
      <c r="L30" s="4"/>
      <c r="M30" s="4" t="s">
        <v>463</v>
      </c>
      <c r="N30" s="6"/>
      <c r="O30" s="10"/>
    </row>
    <row r="31" spans="1:15" s="12" customFormat="1" ht="20.149999999999999" customHeight="1" x14ac:dyDescent="0.35">
      <c r="A31" s="2">
        <v>25</v>
      </c>
      <c r="B31" s="2" t="s">
        <v>250</v>
      </c>
      <c r="C31" s="3" t="s">
        <v>251</v>
      </c>
      <c r="D31" s="2" t="s">
        <v>5</v>
      </c>
      <c r="E31" s="2">
        <v>0.22790937178166801</v>
      </c>
      <c r="F31" s="4">
        <v>9659</v>
      </c>
      <c r="G31" s="5">
        <f>E31*F31</f>
        <v>2201.3766220391312</v>
      </c>
      <c r="H31" s="51">
        <v>15000</v>
      </c>
      <c r="I31" s="5">
        <v>25</v>
      </c>
      <c r="J31" s="5">
        <f t="shared" ref="J31" si="1">H31*I31</f>
        <v>375000</v>
      </c>
      <c r="K31" s="64">
        <v>33.705757121439277</v>
      </c>
      <c r="L31" s="77" t="s">
        <v>500</v>
      </c>
      <c r="M31" s="4" t="s">
        <v>459</v>
      </c>
      <c r="N31" s="6"/>
      <c r="O31" s="39" t="s">
        <v>497</v>
      </c>
    </row>
    <row r="32" spans="1:15" s="12" customFormat="1" ht="20.149999999999999" customHeight="1" thickBot="1" x14ac:dyDescent="0.4">
      <c r="A32" s="2">
        <v>25</v>
      </c>
      <c r="B32" s="44" t="s">
        <v>516</v>
      </c>
      <c r="C32" s="44" t="s">
        <v>517</v>
      </c>
      <c r="D32" s="2" t="s">
        <v>5</v>
      </c>
      <c r="E32" s="2"/>
      <c r="F32" s="4"/>
      <c r="G32" s="5"/>
      <c r="H32" s="51">
        <v>1000</v>
      </c>
      <c r="I32" s="5">
        <v>50</v>
      </c>
      <c r="J32" s="5">
        <f t="shared" si="0"/>
        <v>50000</v>
      </c>
      <c r="K32" s="64">
        <v>33.705757121439277</v>
      </c>
      <c r="L32" s="77" t="s">
        <v>500</v>
      </c>
      <c r="M32" s="4" t="s">
        <v>459</v>
      </c>
      <c r="N32" s="6"/>
      <c r="O32" s="39" t="s">
        <v>497</v>
      </c>
    </row>
    <row r="33" spans="1:15" s="12" customFormat="1" ht="20.149999999999999" customHeight="1" thickBot="1" x14ac:dyDescent="0.4">
      <c r="A33" s="131" t="s">
        <v>480</v>
      </c>
      <c r="B33" s="131"/>
      <c r="C33" s="131"/>
      <c r="D33" s="2"/>
      <c r="E33" s="2"/>
      <c r="F33" s="4"/>
      <c r="G33" s="31">
        <f>SUM(G7:G32)</f>
        <v>45480.448085350101</v>
      </c>
      <c r="H33" s="51"/>
      <c r="I33" s="21"/>
      <c r="J33" s="81">
        <f>SUM(J7:J32)</f>
        <v>9994051.8000000007</v>
      </c>
      <c r="K33" s="61"/>
      <c r="L33" s="61"/>
      <c r="M33" s="22"/>
      <c r="N33" s="6"/>
      <c r="O33" s="10"/>
    </row>
    <row r="34" spans="1:15" s="12" customFormat="1" ht="20.149999999999999" customHeight="1" x14ac:dyDescent="0.35">
      <c r="A34" s="27" t="s">
        <v>484</v>
      </c>
      <c r="B34" s="141" t="s">
        <v>468</v>
      </c>
      <c r="C34" s="142"/>
      <c r="D34" s="10"/>
      <c r="E34" s="37"/>
      <c r="F34" s="10"/>
      <c r="G34" s="10"/>
      <c r="H34" s="52"/>
      <c r="I34" s="10"/>
      <c r="J34" s="23"/>
      <c r="K34" s="62"/>
      <c r="L34" s="62"/>
      <c r="M34" s="10"/>
      <c r="N34" s="10"/>
      <c r="O34" s="10"/>
    </row>
    <row r="35" spans="1:15" s="12" customFormat="1" ht="20.149999999999999" customHeight="1" x14ac:dyDescent="0.35">
      <c r="A35" s="2">
        <v>1</v>
      </c>
      <c r="B35" s="2" t="s">
        <v>371</v>
      </c>
      <c r="C35" s="14" t="s">
        <v>372</v>
      </c>
      <c r="D35" s="2" t="s">
        <v>58</v>
      </c>
      <c r="E35" s="2">
        <v>0.13944000000000001</v>
      </c>
      <c r="F35" s="4">
        <v>43515</v>
      </c>
      <c r="G35" s="5">
        <f>E35*F35</f>
        <v>6067.7316000000001</v>
      </c>
      <c r="H35" s="51">
        <v>60000</v>
      </c>
      <c r="I35" s="5">
        <v>20</v>
      </c>
      <c r="J35" s="5">
        <f>H35*I35</f>
        <v>1200000</v>
      </c>
      <c r="K35" s="65">
        <v>20</v>
      </c>
      <c r="L35" s="77" t="s">
        <v>501</v>
      </c>
      <c r="M35" s="4" t="s">
        <v>451</v>
      </c>
      <c r="N35" s="6"/>
      <c r="O35" s="39" t="s">
        <v>497</v>
      </c>
    </row>
    <row r="36" spans="1:15" s="12" customFormat="1" ht="20.149999999999999" customHeight="1" x14ac:dyDescent="0.35">
      <c r="A36" s="2">
        <v>2</v>
      </c>
      <c r="B36" s="2" t="s">
        <v>509</v>
      </c>
      <c r="C36" s="14" t="s">
        <v>510</v>
      </c>
      <c r="D36" s="2" t="s">
        <v>511</v>
      </c>
      <c r="E36" s="2"/>
      <c r="F36" s="4"/>
      <c r="G36" s="5"/>
      <c r="H36" s="51">
        <v>720</v>
      </c>
      <c r="I36" s="5">
        <v>320</v>
      </c>
      <c r="J36" s="5">
        <f>H36*I36</f>
        <v>230400</v>
      </c>
      <c r="K36" s="59"/>
      <c r="L36" s="77"/>
      <c r="M36" s="4"/>
      <c r="N36" s="6"/>
      <c r="O36" s="39"/>
    </row>
    <row r="37" spans="1:15" s="12" customFormat="1" ht="20.149999999999999" customHeight="1" x14ac:dyDescent="0.35">
      <c r="A37" s="131" t="s">
        <v>480</v>
      </c>
      <c r="B37" s="131"/>
      <c r="C37" s="131"/>
      <c r="D37" s="2"/>
      <c r="E37" s="2"/>
      <c r="F37" s="4"/>
      <c r="G37" s="31">
        <f>SUM(G35)</f>
        <v>6067.7316000000001</v>
      </c>
      <c r="H37" s="51"/>
      <c r="I37" s="5"/>
      <c r="J37" s="82">
        <f>SUM(J35:J36)</f>
        <v>1430400</v>
      </c>
      <c r="K37" s="4"/>
      <c r="L37" s="4"/>
      <c r="M37" s="4"/>
      <c r="N37" s="6"/>
      <c r="O37" s="3"/>
    </row>
    <row r="38" spans="1:15" s="12" customFormat="1" ht="20.149999999999999" customHeight="1" x14ac:dyDescent="0.35">
      <c r="A38" s="27" t="s">
        <v>485</v>
      </c>
      <c r="B38" s="132" t="s">
        <v>469</v>
      </c>
      <c r="C38" s="129"/>
      <c r="D38" s="10"/>
      <c r="E38" s="37"/>
      <c r="F38" s="10"/>
      <c r="G38" s="10"/>
      <c r="H38" s="52"/>
      <c r="I38" s="10"/>
      <c r="J38" s="10"/>
      <c r="K38" s="63"/>
      <c r="L38" s="63"/>
      <c r="M38" s="10"/>
      <c r="N38" s="10"/>
      <c r="O38" s="10"/>
    </row>
    <row r="39" spans="1:15" s="12" customFormat="1" ht="28" x14ac:dyDescent="0.35">
      <c r="A39" s="2">
        <v>1</v>
      </c>
      <c r="B39" s="2" t="s">
        <v>152</v>
      </c>
      <c r="C39" s="3" t="s">
        <v>153</v>
      </c>
      <c r="D39" s="2" t="s">
        <v>6</v>
      </c>
      <c r="E39" s="2">
        <v>2.4834189747253901E-2</v>
      </c>
      <c r="F39" s="4">
        <v>1606400</v>
      </c>
      <c r="G39" s="5">
        <f>E39*F39</f>
        <v>39893.642409988664</v>
      </c>
      <c r="H39" s="51">
        <v>2200000</v>
      </c>
      <c r="I39" s="66">
        <v>4</v>
      </c>
      <c r="J39" s="5">
        <f>H39*I39</f>
        <v>8800000</v>
      </c>
      <c r="K39" s="67">
        <v>3.5</v>
      </c>
      <c r="L39" s="78" t="s">
        <v>508</v>
      </c>
      <c r="M39" s="4" t="s">
        <v>450</v>
      </c>
      <c r="N39" s="6"/>
      <c r="O39" s="39" t="s">
        <v>497</v>
      </c>
    </row>
    <row r="40" spans="1:15" s="12" customFormat="1" ht="20.149999999999999" customHeight="1" x14ac:dyDescent="0.35">
      <c r="A40" s="131" t="s">
        <v>480</v>
      </c>
      <c r="B40" s="131"/>
      <c r="C40" s="131"/>
      <c r="D40" s="2"/>
      <c r="E40" s="2"/>
      <c r="F40" s="4"/>
      <c r="G40" s="31">
        <f>SUM(G39)</f>
        <v>39893.642409988664</v>
      </c>
      <c r="H40" s="51"/>
      <c r="I40" s="5"/>
      <c r="J40" s="82">
        <f>SUM(J39)</f>
        <v>8800000</v>
      </c>
      <c r="K40" s="4"/>
      <c r="L40" s="4"/>
      <c r="M40" s="4"/>
      <c r="N40" s="6"/>
      <c r="O40" s="3"/>
    </row>
    <row r="41" spans="1:15" s="12" customFormat="1" ht="20.149999999999999" customHeight="1" x14ac:dyDescent="0.35">
      <c r="A41" s="27" t="s">
        <v>486</v>
      </c>
      <c r="B41" s="132" t="s">
        <v>470</v>
      </c>
      <c r="C41" s="129"/>
      <c r="D41" s="10"/>
      <c r="E41" s="37"/>
      <c r="F41" s="10"/>
      <c r="G41" s="10"/>
      <c r="H41" s="52"/>
      <c r="I41" s="10"/>
      <c r="J41" s="10"/>
      <c r="K41" s="63"/>
      <c r="L41" s="63"/>
      <c r="M41" s="10"/>
      <c r="N41" s="10"/>
      <c r="O41" s="10"/>
    </row>
    <row r="42" spans="1:15" s="12" customFormat="1" ht="20.149999999999999" customHeight="1" x14ac:dyDescent="0.35">
      <c r="A42" s="2">
        <v>1</v>
      </c>
      <c r="B42" s="2" t="s">
        <v>194</v>
      </c>
      <c r="C42" s="3" t="s">
        <v>195</v>
      </c>
      <c r="D42" s="2" t="s">
        <v>58</v>
      </c>
      <c r="E42" s="2">
        <v>2.65562913907284E-2</v>
      </c>
      <c r="F42" s="4">
        <v>1440</v>
      </c>
      <c r="G42" s="5">
        <f>E42*F42</f>
        <v>38.241059602648896</v>
      </c>
      <c r="H42" s="51">
        <f>F42*25%+F42</f>
        <v>1800</v>
      </c>
      <c r="I42" s="5">
        <v>2.9</v>
      </c>
      <c r="J42" s="5">
        <f>H42*I42</f>
        <v>5220</v>
      </c>
      <c r="K42" s="4"/>
      <c r="L42" s="4"/>
      <c r="M42" s="4" t="s">
        <v>463</v>
      </c>
      <c r="N42" s="6"/>
      <c r="O42" s="3"/>
    </row>
    <row r="43" spans="1:15" s="12" customFormat="1" ht="20.149999999999999" customHeight="1" x14ac:dyDescent="0.35">
      <c r="A43" s="2">
        <v>2</v>
      </c>
      <c r="B43" s="2" t="s">
        <v>200</v>
      </c>
      <c r="C43" s="3" t="s">
        <v>201</v>
      </c>
      <c r="D43" s="2" t="s">
        <v>58</v>
      </c>
      <c r="E43" s="2">
        <v>3.3260869565217302E-2</v>
      </c>
      <c r="F43" s="4">
        <v>1100</v>
      </c>
      <c r="G43" s="5">
        <f>E43*F43</f>
        <v>36.586956521739033</v>
      </c>
      <c r="H43" s="51">
        <v>1400</v>
      </c>
      <c r="I43" s="5">
        <v>3.65</v>
      </c>
      <c r="J43" s="5">
        <f t="shared" ref="J43:J44" si="2">H43*I43</f>
        <v>5110</v>
      </c>
      <c r="K43" s="4"/>
      <c r="L43" s="4"/>
      <c r="M43" s="4" t="s">
        <v>463</v>
      </c>
      <c r="N43" s="6"/>
      <c r="O43" s="3"/>
    </row>
    <row r="44" spans="1:15" s="12" customFormat="1" ht="20.149999999999999" customHeight="1" x14ac:dyDescent="0.35">
      <c r="A44" s="2">
        <v>3</v>
      </c>
      <c r="B44" s="2" t="s">
        <v>202</v>
      </c>
      <c r="C44" s="3" t="s">
        <v>203</v>
      </c>
      <c r="D44" s="2" t="s">
        <v>58</v>
      </c>
      <c r="E44" s="2">
        <v>5.3071428571428499E-2</v>
      </c>
      <c r="F44" s="4">
        <v>1220</v>
      </c>
      <c r="G44" s="5">
        <f>E44*F44</f>
        <v>64.747142857142762</v>
      </c>
      <c r="H44" s="51">
        <v>1500</v>
      </c>
      <c r="I44" s="5">
        <v>5.8</v>
      </c>
      <c r="J44" s="5">
        <f t="shared" si="2"/>
        <v>8700</v>
      </c>
      <c r="K44" s="4"/>
      <c r="L44" s="4"/>
      <c r="M44" s="4" t="s">
        <v>463</v>
      </c>
      <c r="N44" s="6"/>
      <c r="O44" s="3"/>
    </row>
    <row r="45" spans="1:15" s="12" customFormat="1" ht="20.149999999999999" customHeight="1" x14ac:dyDescent="0.35">
      <c r="A45" s="131" t="s">
        <v>480</v>
      </c>
      <c r="B45" s="131"/>
      <c r="C45" s="131"/>
      <c r="D45" s="2"/>
      <c r="E45" s="2"/>
      <c r="F45" s="4"/>
      <c r="G45" s="31">
        <f>SUM(G42:G44)</f>
        <v>139.57515898153071</v>
      </c>
      <c r="H45" s="51"/>
      <c r="I45" s="5"/>
      <c r="J45" s="82">
        <f>SUM(J42:J44)</f>
        <v>19030</v>
      </c>
      <c r="K45" s="4"/>
      <c r="L45" s="4"/>
      <c r="M45" s="4"/>
      <c r="N45" s="6"/>
      <c r="O45" s="3"/>
    </row>
    <row r="46" spans="1:15" s="12" customFormat="1" ht="20.149999999999999" customHeight="1" x14ac:dyDescent="0.35">
      <c r="A46" s="27" t="s">
        <v>487</v>
      </c>
      <c r="B46" s="132" t="s">
        <v>471</v>
      </c>
      <c r="C46" s="129"/>
      <c r="D46" s="10"/>
      <c r="E46" s="37"/>
      <c r="F46" s="10"/>
      <c r="G46" s="10"/>
      <c r="H46" s="52"/>
      <c r="I46" s="10"/>
      <c r="J46" s="10"/>
      <c r="K46" s="63"/>
      <c r="L46" s="63"/>
      <c r="M46" s="10"/>
      <c r="N46" s="10"/>
      <c r="O46" s="10"/>
    </row>
    <row r="47" spans="1:15" s="12" customFormat="1" ht="20.149999999999999" customHeight="1" x14ac:dyDescent="0.35">
      <c r="A47" s="2">
        <v>1</v>
      </c>
      <c r="B47" s="3" t="s">
        <v>384</v>
      </c>
      <c r="C47" s="1" t="s">
        <v>397</v>
      </c>
      <c r="D47" s="2" t="s">
        <v>58</v>
      </c>
      <c r="E47" s="2"/>
      <c r="F47" s="4">
        <v>20</v>
      </c>
      <c r="G47" s="5">
        <f>E47*F47</f>
        <v>0</v>
      </c>
      <c r="H47" s="51">
        <f>F47*25%+F47</f>
        <v>25</v>
      </c>
      <c r="I47" s="5">
        <v>167.94</v>
      </c>
      <c r="J47" s="5">
        <f>H47*I47</f>
        <v>4198.5</v>
      </c>
      <c r="K47" s="4"/>
      <c r="L47" s="4"/>
      <c r="M47" s="4" t="s">
        <v>454</v>
      </c>
      <c r="N47" s="6"/>
      <c r="O47" s="3"/>
    </row>
    <row r="48" spans="1:15" s="12" customFormat="1" ht="20.149999999999999" customHeight="1" x14ac:dyDescent="0.35">
      <c r="A48" s="2">
        <v>2</v>
      </c>
      <c r="B48" s="2" t="s">
        <v>99</v>
      </c>
      <c r="C48" s="3" t="s">
        <v>100</v>
      </c>
      <c r="D48" s="2" t="s">
        <v>101</v>
      </c>
      <c r="E48" s="2">
        <v>1.07499570077386</v>
      </c>
      <c r="F48" s="4">
        <v>3212</v>
      </c>
      <c r="G48" s="5">
        <f>E48*F48</f>
        <v>3452.8861908856384</v>
      </c>
      <c r="H48" s="51">
        <v>4500</v>
      </c>
      <c r="I48" s="5">
        <v>155</v>
      </c>
      <c r="J48" s="5">
        <f t="shared" ref="J48:J51" si="3">H48*I48</f>
        <v>697500</v>
      </c>
      <c r="K48" s="59">
        <v>155.79</v>
      </c>
      <c r="L48" s="77" t="s">
        <v>498</v>
      </c>
      <c r="M48" s="4" t="s">
        <v>463</v>
      </c>
      <c r="N48" s="6"/>
      <c r="O48" s="39" t="s">
        <v>497</v>
      </c>
    </row>
    <row r="49" spans="1:15" s="12" customFormat="1" ht="20.149999999999999" customHeight="1" x14ac:dyDescent="0.35">
      <c r="A49" s="2">
        <v>3</v>
      </c>
      <c r="B49" s="2" t="s">
        <v>226</v>
      </c>
      <c r="C49" s="3" t="s">
        <v>227</v>
      </c>
      <c r="D49" s="2" t="s">
        <v>58</v>
      </c>
      <c r="E49" s="2">
        <v>1.3558254944078201</v>
      </c>
      <c r="F49" s="4">
        <v>300</v>
      </c>
      <c r="G49" s="5">
        <f>E49*F49</f>
        <v>406.74764832234604</v>
      </c>
      <c r="H49" s="51">
        <v>450</v>
      </c>
      <c r="I49" s="5">
        <v>143</v>
      </c>
      <c r="J49" s="5">
        <f t="shared" si="3"/>
        <v>64350</v>
      </c>
      <c r="K49" s="4"/>
      <c r="L49" s="4"/>
      <c r="M49" s="4" t="s">
        <v>463</v>
      </c>
      <c r="N49" s="6"/>
      <c r="O49" s="39" t="s">
        <v>497</v>
      </c>
    </row>
    <row r="50" spans="1:15" s="12" customFormat="1" ht="20.149999999999999" customHeight="1" x14ac:dyDescent="0.35">
      <c r="A50" s="2">
        <v>4</v>
      </c>
      <c r="B50" s="2" t="s">
        <v>228</v>
      </c>
      <c r="C50" s="3" t="s">
        <v>229</v>
      </c>
      <c r="D50" s="2" t="s">
        <v>58</v>
      </c>
      <c r="E50" s="2">
        <v>1.66402934025631</v>
      </c>
      <c r="F50" s="4">
        <v>2657</v>
      </c>
      <c r="G50" s="5">
        <f>E50*F50</f>
        <v>4421.3259570610153</v>
      </c>
      <c r="H50" s="51">
        <v>4000</v>
      </c>
      <c r="I50" s="5">
        <v>300</v>
      </c>
      <c r="J50" s="5">
        <f t="shared" si="3"/>
        <v>1200000</v>
      </c>
      <c r="K50" s="65">
        <v>300</v>
      </c>
      <c r="L50" s="77" t="s">
        <v>498</v>
      </c>
      <c r="M50" s="4" t="s">
        <v>463</v>
      </c>
      <c r="N50" s="6"/>
      <c r="O50" s="39" t="s">
        <v>497</v>
      </c>
    </row>
    <row r="51" spans="1:15" s="12" customFormat="1" ht="20.149999999999999" customHeight="1" x14ac:dyDescent="0.35">
      <c r="A51" s="2">
        <v>5</v>
      </c>
      <c r="B51" s="2" t="s">
        <v>362</v>
      </c>
      <c r="C51" s="3" t="s">
        <v>363</v>
      </c>
      <c r="D51" s="2" t="s">
        <v>58</v>
      </c>
      <c r="E51" s="2">
        <v>1.8532</v>
      </c>
      <c r="F51" s="4">
        <v>210</v>
      </c>
      <c r="G51" s="5">
        <f>E51*F51</f>
        <v>389.17199999999997</v>
      </c>
      <c r="H51" s="51">
        <v>300</v>
      </c>
      <c r="I51" s="5">
        <v>235</v>
      </c>
      <c r="J51" s="5">
        <f t="shared" si="3"/>
        <v>70500</v>
      </c>
      <c r="K51" s="65">
        <v>235.8356</v>
      </c>
      <c r="L51" s="77" t="s">
        <v>504</v>
      </c>
      <c r="M51" s="4" t="s">
        <v>463</v>
      </c>
      <c r="N51" s="6"/>
      <c r="O51" s="39" t="s">
        <v>497</v>
      </c>
    </row>
    <row r="52" spans="1:15" s="12" customFormat="1" ht="20.149999999999999" customHeight="1" x14ac:dyDescent="0.35">
      <c r="A52" s="131" t="s">
        <v>480</v>
      </c>
      <c r="B52" s="131"/>
      <c r="C52" s="131"/>
      <c r="D52" s="2"/>
      <c r="E52" s="2"/>
      <c r="F52" s="4"/>
      <c r="G52" s="31">
        <f>SUM(G47:G51)</f>
        <v>8670.1317962689991</v>
      </c>
      <c r="H52" s="51"/>
      <c r="I52" s="5"/>
      <c r="J52" s="82">
        <f>SUM(J47:J51)</f>
        <v>2036548.5</v>
      </c>
      <c r="K52" s="4"/>
      <c r="L52" s="4"/>
      <c r="M52" s="4"/>
      <c r="N52" s="6"/>
      <c r="O52" s="3"/>
    </row>
    <row r="53" spans="1:15" s="12" customFormat="1" ht="20.149999999999999" customHeight="1" x14ac:dyDescent="0.35">
      <c r="A53" s="27" t="s">
        <v>488</v>
      </c>
      <c r="B53" s="132" t="s">
        <v>472</v>
      </c>
      <c r="C53" s="129"/>
      <c r="D53" s="10"/>
      <c r="E53" s="37"/>
      <c r="F53" s="10"/>
      <c r="G53" s="10"/>
      <c r="H53" s="52"/>
      <c r="I53" s="10"/>
      <c r="J53" s="10"/>
      <c r="K53" s="63"/>
      <c r="L53" s="63"/>
      <c r="M53" s="10"/>
      <c r="N53" s="10"/>
      <c r="O53" s="10"/>
    </row>
    <row r="54" spans="1:15" s="12" customFormat="1" ht="20.149999999999999" customHeight="1" x14ac:dyDescent="0.35">
      <c r="A54" s="2">
        <v>1</v>
      </c>
      <c r="B54" s="2" t="s">
        <v>69</v>
      </c>
      <c r="C54" s="3" t="s">
        <v>70</v>
      </c>
      <c r="D54" s="2" t="s">
        <v>60</v>
      </c>
      <c r="E54" s="2">
        <v>0.68836702954898898</v>
      </c>
      <c r="F54" s="4">
        <v>918</v>
      </c>
      <c r="G54" s="5">
        <v>631.92093312597194</v>
      </c>
      <c r="H54" s="51">
        <v>1500</v>
      </c>
      <c r="I54" s="5">
        <v>65</v>
      </c>
      <c r="J54" s="5">
        <f>H54*I54</f>
        <v>97500</v>
      </c>
      <c r="K54" s="4"/>
      <c r="L54" s="4"/>
      <c r="M54" s="4" t="s">
        <v>460</v>
      </c>
      <c r="N54" s="6"/>
      <c r="O54" s="39" t="s">
        <v>497</v>
      </c>
    </row>
    <row r="55" spans="1:15" s="12" customFormat="1" ht="20.149999999999999" customHeight="1" x14ac:dyDescent="0.35">
      <c r="A55" s="2">
        <v>2</v>
      </c>
      <c r="B55" s="2" t="s">
        <v>130</v>
      </c>
      <c r="C55" s="3" t="s">
        <v>131</v>
      </c>
      <c r="D55" s="2" t="s">
        <v>60</v>
      </c>
      <c r="E55" s="2">
        <v>0.63674796747967399</v>
      </c>
      <c r="F55" s="4">
        <v>530</v>
      </c>
      <c r="G55" s="5">
        <v>337.47642276422721</v>
      </c>
      <c r="H55" s="51">
        <v>1200</v>
      </c>
      <c r="I55" s="5">
        <v>61.5</v>
      </c>
      <c r="J55" s="5">
        <f t="shared" ref="J55:J64" si="4">H55*I55</f>
        <v>73800</v>
      </c>
      <c r="K55" s="4"/>
      <c r="L55" s="4"/>
      <c r="M55" s="4" t="s">
        <v>463</v>
      </c>
      <c r="N55" s="6"/>
      <c r="O55" s="3"/>
    </row>
    <row r="56" spans="1:15" s="12" customFormat="1" ht="20.149999999999999" customHeight="1" x14ac:dyDescent="0.35">
      <c r="A56" s="2">
        <v>3</v>
      </c>
      <c r="B56" s="2" t="s">
        <v>138</v>
      </c>
      <c r="C56" s="3" t="s">
        <v>139</v>
      </c>
      <c r="D56" s="2" t="s">
        <v>60</v>
      </c>
      <c r="E56" s="2">
        <v>0.56160631364195601</v>
      </c>
      <c r="F56" s="4">
        <v>4599</v>
      </c>
      <c r="G56" s="5">
        <v>2582.8274364393556</v>
      </c>
      <c r="H56" s="51">
        <v>6400</v>
      </c>
      <c r="I56" s="5">
        <v>59.5</v>
      </c>
      <c r="J56" s="5">
        <f t="shared" si="4"/>
        <v>380800</v>
      </c>
      <c r="K56" s="59">
        <v>57.83</v>
      </c>
      <c r="L56" s="77" t="s">
        <v>499</v>
      </c>
      <c r="M56" s="4" t="s">
        <v>463</v>
      </c>
      <c r="N56" s="6"/>
      <c r="O56" s="39" t="s">
        <v>497</v>
      </c>
    </row>
    <row r="57" spans="1:15" s="12" customFormat="1" ht="20.149999999999999" customHeight="1" x14ac:dyDescent="0.35">
      <c r="A57" s="2">
        <v>4</v>
      </c>
      <c r="B57" s="2" t="s">
        <v>266</v>
      </c>
      <c r="C57" s="3" t="s">
        <v>267</v>
      </c>
      <c r="D57" s="2" t="s">
        <v>60</v>
      </c>
      <c r="E57" s="2">
        <v>0.38749335358906101</v>
      </c>
      <c r="F57" s="4">
        <v>7179</v>
      </c>
      <c r="G57" s="5">
        <v>2781.8147854158688</v>
      </c>
      <c r="H57" s="51">
        <v>9000</v>
      </c>
      <c r="I57" s="5">
        <v>42.15</v>
      </c>
      <c r="J57" s="5">
        <f t="shared" si="4"/>
        <v>379350</v>
      </c>
      <c r="K57" s="59">
        <v>41.04</v>
      </c>
      <c r="L57" s="77" t="s">
        <v>499</v>
      </c>
      <c r="M57" s="4" t="s">
        <v>463</v>
      </c>
      <c r="N57" s="6"/>
      <c r="O57" s="39" t="s">
        <v>497</v>
      </c>
    </row>
    <row r="58" spans="1:15" s="12" customFormat="1" ht="20.149999999999999" customHeight="1" x14ac:dyDescent="0.35">
      <c r="A58" s="2">
        <v>5</v>
      </c>
      <c r="B58" s="2" t="s">
        <v>421</v>
      </c>
      <c r="C58" s="3" t="s">
        <v>420</v>
      </c>
      <c r="D58" s="2" t="s">
        <v>58</v>
      </c>
      <c r="E58" s="2">
        <v>0.48459999999999998</v>
      </c>
      <c r="F58" s="4">
        <v>0</v>
      </c>
      <c r="G58" s="5">
        <f>E58*F58</f>
        <v>0</v>
      </c>
      <c r="H58" s="51">
        <v>600</v>
      </c>
      <c r="I58" s="5">
        <v>88</v>
      </c>
      <c r="J58" s="5">
        <f t="shared" si="4"/>
        <v>52800</v>
      </c>
      <c r="K58" s="4">
        <v>88</v>
      </c>
      <c r="L58" s="4" t="s">
        <v>501</v>
      </c>
      <c r="M58" s="4" t="s">
        <v>459</v>
      </c>
      <c r="N58" s="6"/>
      <c r="O58" s="3"/>
    </row>
    <row r="59" spans="1:15" s="12" customFormat="1" ht="20.149999999999999" customHeight="1" x14ac:dyDescent="0.35">
      <c r="A59" s="2">
        <v>6</v>
      </c>
      <c r="B59" s="2" t="s">
        <v>118</v>
      </c>
      <c r="C59" s="3" t="s">
        <v>119</v>
      </c>
      <c r="D59" s="2" t="s">
        <v>60</v>
      </c>
      <c r="E59" s="2">
        <v>0.81775903614457801</v>
      </c>
      <c r="F59" s="4">
        <v>990</v>
      </c>
      <c r="G59" s="5">
        <v>809.58144578313227</v>
      </c>
      <c r="H59" s="51">
        <v>1500</v>
      </c>
      <c r="I59" s="5">
        <v>64.5</v>
      </c>
      <c r="J59" s="5">
        <f t="shared" si="4"/>
        <v>96750</v>
      </c>
      <c r="K59" s="59">
        <v>63.11</v>
      </c>
      <c r="L59" s="77" t="s">
        <v>499</v>
      </c>
      <c r="M59" s="4" t="s">
        <v>463</v>
      </c>
      <c r="N59" s="6"/>
      <c r="O59" s="39" t="s">
        <v>497</v>
      </c>
    </row>
    <row r="60" spans="1:15" s="12" customFormat="1" ht="20.149999999999999" customHeight="1" x14ac:dyDescent="0.35">
      <c r="A60" s="2">
        <v>7</v>
      </c>
      <c r="B60" s="2" t="s">
        <v>142</v>
      </c>
      <c r="C60" s="3" t="s">
        <v>143</v>
      </c>
      <c r="D60" s="2" t="s">
        <v>60</v>
      </c>
      <c r="E60" s="2">
        <v>0.71735542396371399</v>
      </c>
      <c r="F60" s="4">
        <v>94839</v>
      </c>
      <c r="G60" s="5">
        <v>68033.271053294666</v>
      </c>
      <c r="H60" s="51">
        <v>120000</v>
      </c>
      <c r="I60" s="5">
        <v>79</v>
      </c>
      <c r="J60" s="5">
        <f t="shared" si="4"/>
        <v>9480000</v>
      </c>
      <c r="K60" s="59">
        <v>78.89</v>
      </c>
      <c r="L60" s="77" t="s">
        <v>498</v>
      </c>
      <c r="M60" s="4" t="s">
        <v>452</v>
      </c>
      <c r="N60" s="6"/>
      <c r="O60" s="39" t="s">
        <v>497</v>
      </c>
    </row>
    <row r="61" spans="1:15" s="12" customFormat="1" ht="20.149999999999999" customHeight="1" x14ac:dyDescent="0.35">
      <c r="A61" s="2">
        <v>8</v>
      </c>
      <c r="B61" s="2" t="s">
        <v>144</v>
      </c>
      <c r="C61" s="3" t="s">
        <v>145</v>
      </c>
      <c r="D61" s="2" t="s">
        <v>60</v>
      </c>
      <c r="E61" s="2">
        <v>0.56480328961991499</v>
      </c>
      <c r="F61" s="4">
        <v>10270</v>
      </c>
      <c r="G61" s="5">
        <v>5800.5297843965272</v>
      </c>
      <c r="H61" s="51">
        <v>14000</v>
      </c>
      <c r="I61" s="5">
        <v>61.5</v>
      </c>
      <c r="J61" s="5">
        <f t="shared" si="4"/>
        <v>861000</v>
      </c>
      <c r="K61" s="59">
        <v>60.15</v>
      </c>
      <c r="L61" s="77" t="s">
        <v>502</v>
      </c>
      <c r="M61" s="4" t="s">
        <v>452</v>
      </c>
      <c r="N61" s="6"/>
      <c r="O61" s="39" t="s">
        <v>497</v>
      </c>
    </row>
    <row r="62" spans="1:15" s="12" customFormat="1" ht="20.149999999999999" customHeight="1" x14ac:dyDescent="0.35">
      <c r="A62" s="2">
        <v>9</v>
      </c>
      <c r="B62" s="2" t="s">
        <v>150</v>
      </c>
      <c r="C62" s="3" t="s">
        <v>151</v>
      </c>
      <c r="D62" s="2" t="s">
        <v>60</v>
      </c>
      <c r="E62" s="2">
        <v>0.54227220299884604</v>
      </c>
      <c r="F62" s="4">
        <v>590</v>
      </c>
      <c r="G62" s="5">
        <v>319.94059976931919</v>
      </c>
      <c r="H62" s="51">
        <v>750</v>
      </c>
      <c r="I62" s="5">
        <v>55</v>
      </c>
      <c r="J62" s="5">
        <f t="shared" si="4"/>
        <v>41250</v>
      </c>
      <c r="K62" s="4"/>
      <c r="L62" s="4"/>
      <c r="M62" s="4" t="s">
        <v>451</v>
      </c>
      <c r="N62" s="6"/>
      <c r="O62" s="3"/>
    </row>
    <row r="63" spans="1:15" s="12" customFormat="1" ht="20.149999999999999" customHeight="1" x14ac:dyDescent="0.35">
      <c r="A63" s="2">
        <v>10</v>
      </c>
      <c r="B63" s="2" t="s">
        <v>262</v>
      </c>
      <c r="C63" s="3" t="s">
        <v>263</v>
      </c>
      <c r="D63" s="2" t="s">
        <v>60</v>
      </c>
      <c r="E63" s="2">
        <v>0.73338394793926198</v>
      </c>
      <c r="F63" s="4">
        <v>1534</v>
      </c>
      <c r="G63" s="5">
        <v>1125.0109761388278</v>
      </c>
      <c r="H63" s="51">
        <v>2100</v>
      </c>
      <c r="I63" s="5">
        <v>79.5</v>
      </c>
      <c r="J63" s="5">
        <f>H63*I63</f>
        <v>166950</v>
      </c>
      <c r="K63" s="65">
        <v>74.5</v>
      </c>
      <c r="L63" s="77" t="s">
        <v>501</v>
      </c>
      <c r="M63" s="4" t="s">
        <v>463</v>
      </c>
      <c r="N63" s="6"/>
      <c r="O63" s="39" t="s">
        <v>497</v>
      </c>
    </row>
    <row r="64" spans="1:15" s="12" customFormat="1" ht="20.149999999999999" customHeight="1" x14ac:dyDescent="0.35">
      <c r="A64" s="2">
        <v>11</v>
      </c>
      <c r="B64" s="2" t="s">
        <v>264</v>
      </c>
      <c r="C64" s="3" t="s">
        <v>265</v>
      </c>
      <c r="D64" s="2" t="s">
        <v>60</v>
      </c>
      <c r="E64" s="2">
        <v>0.91404017857142805</v>
      </c>
      <c r="F64" s="4">
        <v>800</v>
      </c>
      <c r="G64" s="5">
        <v>731.23214285714243</v>
      </c>
      <c r="H64" s="51">
        <v>1500</v>
      </c>
      <c r="I64" s="5">
        <v>92.7</v>
      </c>
      <c r="J64" s="5">
        <f t="shared" si="4"/>
        <v>139050</v>
      </c>
      <c r="K64" s="68"/>
      <c r="L64" s="4"/>
      <c r="M64" s="4" t="s">
        <v>463</v>
      </c>
      <c r="N64" s="6"/>
      <c r="O64" s="39" t="s">
        <v>497</v>
      </c>
    </row>
    <row r="65" spans="1:15" s="12" customFormat="1" ht="20.149999999999999" customHeight="1" x14ac:dyDescent="0.35">
      <c r="A65" s="131" t="s">
        <v>480</v>
      </c>
      <c r="B65" s="131"/>
      <c r="C65" s="131"/>
      <c r="D65" s="2"/>
      <c r="E65" s="2"/>
      <c r="F65" s="4"/>
      <c r="G65" s="31">
        <f>SUM(G54:G64)</f>
        <v>83153.605579985044</v>
      </c>
      <c r="H65" s="51"/>
      <c r="I65" s="5"/>
      <c r="J65" s="82">
        <f>SUM(J54:J64)</f>
        <v>11769250</v>
      </c>
      <c r="K65" s="68"/>
      <c r="L65" s="4"/>
      <c r="M65" s="4"/>
      <c r="N65" s="6"/>
      <c r="O65" s="3"/>
    </row>
    <row r="66" spans="1:15" s="12" customFormat="1" ht="20.149999999999999" customHeight="1" x14ac:dyDescent="0.35">
      <c r="A66" s="27" t="s">
        <v>489</v>
      </c>
      <c r="B66" s="132" t="s">
        <v>473</v>
      </c>
      <c r="C66" s="129"/>
      <c r="D66" s="10"/>
      <c r="E66" s="37"/>
      <c r="F66" s="10"/>
      <c r="G66" s="10"/>
      <c r="H66" s="52"/>
      <c r="I66" s="10"/>
      <c r="J66" s="10"/>
      <c r="K66" s="69"/>
      <c r="L66" s="63"/>
      <c r="M66" s="10"/>
      <c r="N66" s="10"/>
      <c r="O66" s="10"/>
    </row>
    <row r="67" spans="1:15" s="12" customFormat="1" ht="20.149999999999999" customHeight="1" x14ac:dyDescent="0.35">
      <c r="A67" s="2">
        <v>1</v>
      </c>
      <c r="B67" s="2" t="s">
        <v>32</v>
      </c>
      <c r="C67" s="3" t="s">
        <v>33</v>
      </c>
      <c r="D67" s="2" t="s">
        <v>31</v>
      </c>
      <c r="E67" s="2">
        <v>0.25735714285714201</v>
      </c>
      <c r="F67" s="4">
        <v>1049</v>
      </c>
      <c r="G67" s="5">
        <v>269.96764285714198</v>
      </c>
      <c r="H67" s="51">
        <v>1300</v>
      </c>
      <c r="I67" s="5">
        <v>18</v>
      </c>
      <c r="J67" s="5">
        <f>H67*I67</f>
        <v>23400</v>
      </c>
      <c r="K67" s="68"/>
      <c r="L67" s="4"/>
      <c r="M67" s="4" t="s">
        <v>460</v>
      </c>
      <c r="N67" s="6"/>
      <c r="O67" s="10"/>
    </row>
    <row r="68" spans="1:15" s="12" customFormat="1" ht="20.149999999999999" customHeight="1" x14ac:dyDescent="0.35">
      <c r="A68" s="2">
        <v>2</v>
      </c>
      <c r="B68" s="2" t="s">
        <v>34</v>
      </c>
      <c r="C68" s="3" t="s">
        <v>35</v>
      </c>
      <c r="D68" s="2" t="s">
        <v>31</v>
      </c>
      <c r="E68" s="2">
        <v>0.15061192923459199</v>
      </c>
      <c r="F68" s="4">
        <v>14645</v>
      </c>
      <c r="G68" s="5">
        <v>2205.7117036405998</v>
      </c>
      <c r="H68" s="51">
        <v>21000</v>
      </c>
      <c r="I68" s="5">
        <v>17.5</v>
      </c>
      <c r="J68" s="5">
        <f t="shared" ref="J68:J85" si="5">H68*I68</f>
        <v>367500</v>
      </c>
      <c r="K68" s="65">
        <v>17.5</v>
      </c>
      <c r="L68" s="77" t="s">
        <v>498</v>
      </c>
      <c r="M68" s="4" t="s">
        <v>460</v>
      </c>
      <c r="N68" s="6"/>
      <c r="O68" s="39" t="s">
        <v>497</v>
      </c>
    </row>
    <row r="69" spans="1:15" s="12" customFormat="1" ht="20.149999999999999" customHeight="1" x14ac:dyDescent="0.35">
      <c r="A69" s="2">
        <v>3</v>
      </c>
      <c r="B69" s="2" t="s">
        <v>170</v>
      </c>
      <c r="C69" s="3" t="s">
        <v>171</v>
      </c>
      <c r="D69" s="2" t="s">
        <v>59</v>
      </c>
      <c r="E69" s="2">
        <v>0.30002994011975997</v>
      </c>
      <c r="F69" s="4">
        <v>1000</v>
      </c>
      <c r="G69" s="5">
        <v>300.02994011976</v>
      </c>
      <c r="H69" s="51">
        <f t="shared" ref="H69" si="6">F69*25%+F69</f>
        <v>1250</v>
      </c>
      <c r="I69" s="5">
        <v>32</v>
      </c>
      <c r="J69" s="5">
        <f t="shared" si="5"/>
        <v>40000</v>
      </c>
      <c r="K69" s="4"/>
      <c r="L69" s="4"/>
      <c r="M69" s="4" t="s">
        <v>463</v>
      </c>
      <c r="N69" s="6"/>
      <c r="O69" s="10"/>
    </row>
    <row r="70" spans="1:15" s="12" customFormat="1" ht="20.149999999999999" customHeight="1" x14ac:dyDescent="0.35">
      <c r="A70" s="2">
        <v>4</v>
      </c>
      <c r="B70" s="2" t="s">
        <v>220</v>
      </c>
      <c r="C70" s="3" t="s">
        <v>221</v>
      </c>
      <c r="D70" s="2" t="s">
        <v>58</v>
      </c>
      <c r="E70" s="2">
        <v>0.32136602451838803</v>
      </c>
      <c r="F70" s="4">
        <v>1880</v>
      </c>
      <c r="G70" s="5">
        <v>604.16812609456952</v>
      </c>
      <c r="H70" s="51">
        <v>2600</v>
      </c>
      <c r="I70" s="5">
        <v>35</v>
      </c>
      <c r="J70" s="5">
        <f t="shared" si="5"/>
        <v>91000</v>
      </c>
      <c r="K70" s="4"/>
      <c r="L70" s="4"/>
      <c r="M70" s="4" t="s">
        <v>454</v>
      </c>
      <c r="N70" s="6"/>
      <c r="O70" s="39" t="s">
        <v>497</v>
      </c>
    </row>
    <row r="71" spans="1:15" s="12" customFormat="1" ht="20.149999999999999" customHeight="1" x14ac:dyDescent="0.35">
      <c r="A71" s="2">
        <v>5</v>
      </c>
      <c r="B71" s="2" t="s">
        <v>252</v>
      </c>
      <c r="C71" s="3" t="s">
        <v>253</v>
      </c>
      <c r="D71" s="2" t="s">
        <v>58</v>
      </c>
      <c r="E71" s="2">
        <v>0.2</v>
      </c>
      <c r="F71" s="4">
        <v>250</v>
      </c>
      <c r="G71" s="5">
        <v>50</v>
      </c>
      <c r="H71" s="51">
        <v>350</v>
      </c>
      <c r="I71" s="5">
        <v>22</v>
      </c>
      <c r="J71" s="5">
        <f t="shared" si="5"/>
        <v>7700</v>
      </c>
      <c r="K71" s="4"/>
      <c r="L71" s="4"/>
      <c r="M71" s="4" t="s">
        <v>463</v>
      </c>
      <c r="N71" s="6"/>
      <c r="O71" s="10"/>
    </row>
    <row r="72" spans="1:15" s="12" customFormat="1" ht="20.149999999999999" customHeight="1" x14ac:dyDescent="0.35">
      <c r="A72" s="2">
        <v>6</v>
      </c>
      <c r="B72" s="2" t="s">
        <v>292</v>
      </c>
      <c r="C72" s="3" t="s">
        <v>293</v>
      </c>
      <c r="D72" s="2" t="s">
        <v>58</v>
      </c>
      <c r="E72" s="2">
        <v>1.23832861808991</v>
      </c>
      <c r="F72" s="4">
        <v>85</v>
      </c>
      <c r="G72" s="5">
        <v>105.25793253764235</v>
      </c>
      <c r="H72" s="51">
        <v>360</v>
      </c>
      <c r="I72" s="5">
        <v>250</v>
      </c>
      <c r="J72" s="5">
        <f t="shared" si="5"/>
        <v>90000</v>
      </c>
      <c r="K72" s="4">
        <v>300</v>
      </c>
      <c r="L72" s="4" t="s">
        <v>531</v>
      </c>
      <c r="M72" s="4" t="s">
        <v>456</v>
      </c>
      <c r="N72" s="6"/>
      <c r="O72" s="10"/>
    </row>
    <row r="73" spans="1:15" s="12" customFormat="1" ht="20.149999999999999" customHeight="1" x14ac:dyDescent="0.35">
      <c r="A73" s="2">
        <v>7</v>
      </c>
      <c r="B73" s="3" t="s">
        <v>379</v>
      </c>
      <c r="C73" s="1" t="s">
        <v>408</v>
      </c>
      <c r="D73" s="2" t="s">
        <v>31</v>
      </c>
      <c r="E73" s="2"/>
      <c r="F73" s="4">
        <v>40</v>
      </c>
      <c r="G73" s="5">
        <v>0</v>
      </c>
      <c r="H73" s="51">
        <v>100</v>
      </c>
      <c r="I73" s="5">
        <v>45</v>
      </c>
      <c r="J73" s="5">
        <f t="shared" si="5"/>
        <v>4500</v>
      </c>
      <c r="K73" s="4"/>
      <c r="L73" s="4"/>
      <c r="M73" s="4" t="s">
        <v>454</v>
      </c>
      <c r="N73" s="6"/>
      <c r="O73" s="10"/>
    </row>
    <row r="74" spans="1:15" s="12" customFormat="1" ht="20.149999999999999" customHeight="1" x14ac:dyDescent="0.35">
      <c r="A74" s="2">
        <v>8</v>
      </c>
      <c r="B74" s="2" t="s">
        <v>65</v>
      </c>
      <c r="C74" s="3" t="s">
        <v>66</v>
      </c>
      <c r="D74" s="2" t="s">
        <v>31</v>
      </c>
      <c r="E74" s="2">
        <v>0.24589061657938999</v>
      </c>
      <c r="F74" s="4">
        <v>2002</v>
      </c>
      <c r="G74" s="5">
        <v>492.27301439193877</v>
      </c>
      <c r="H74" s="51">
        <v>3000</v>
      </c>
      <c r="I74" s="5">
        <v>27</v>
      </c>
      <c r="J74" s="5">
        <f t="shared" si="5"/>
        <v>81000</v>
      </c>
      <c r="K74" s="4"/>
      <c r="L74" s="4"/>
      <c r="M74" s="4" t="s">
        <v>463</v>
      </c>
      <c r="N74" s="6"/>
      <c r="O74" s="39" t="s">
        <v>497</v>
      </c>
    </row>
    <row r="75" spans="1:15" s="12" customFormat="1" ht="20.149999999999999" customHeight="1" x14ac:dyDescent="0.35">
      <c r="A75" s="2">
        <v>9</v>
      </c>
      <c r="B75" s="2" t="s">
        <v>110</v>
      </c>
      <c r="C75" s="3" t="s">
        <v>111</v>
      </c>
      <c r="D75" s="2" t="s">
        <v>31</v>
      </c>
      <c r="E75" s="2">
        <v>0.17518018018018</v>
      </c>
      <c r="F75" s="4">
        <v>945</v>
      </c>
      <c r="G75" s="5">
        <v>165.54527027027009</v>
      </c>
      <c r="H75" s="51">
        <v>1200</v>
      </c>
      <c r="I75" s="5">
        <v>18.899999999999999</v>
      </c>
      <c r="J75" s="5">
        <f t="shared" si="5"/>
        <v>22680</v>
      </c>
      <c r="K75" s="4"/>
      <c r="L75" s="4"/>
      <c r="M75" s="4" t="s">
        <v>463</v>
      </c>
      <c r="N75" s="6"/>
      <c r="O75" s="10"/>
    </row>
    <row r="76" spans="1:15" s="12" customFormat="1" ht="20.149999999999999" customHeight="1" x14ac:dyDescent="0.35">
      <c r="A76" s="2">
        <v>10</v>
      </c>
      <c r="B76" s="2" t="s">
        <v>333</v>
      </c>
      <c r="C76" s="3" t="s">
        <v>367</v>
      </c>
      <c r="D76" s="2" t="s">
        <v>58</v>
      </c>
      <c r="E76" s="2">
        <v>0.62761627906976702</v>
      </c>
      <c r="F76" s="4">
        <v>377</v>
      </c>
      <c r="G76" s="5">
        <v>236.61133720930218</v>
      </c>
      <c r="H76" s="51">
        <v>500</v>
      </c>
      <c r="I76" s="5">
        <v>100</v>
      </c>
      <c r="J76" s="5">
        <f t="shared" si="5"/>
        <v>50000</v>
      </c>
      <c r="K76" s="4">
        <v>35</v>
      </c>
      <c r="L76" s="4" t="s">
        <v>530</v>
      </c>
      <c r="M76" s="4" t="s">
        <v>456</v>
      </c>
      <c r="N76" s="6"/>
      <c r="O76" s="10"/>
    </row>
    <row r="77" spans="1:15" s="12" customFormat="1" ht="20.149999999999999" customHeight="1" x14ac:dyDescent="0.35">
      <c r="A77" s="2">
        <v>11</v>
      </c>
      <c r="B77" s="2" t="s">
        <v>67</v>
      </c>
      <c r="C77" s="3" t="s">
        <v>68</v>
      </c>
      <c r="D77" s="2" t="s">
        <v>31</v>
      </c>
      <c r="E77" s="2">
        <v>0.34132075471698098</v>
      </c>
      <c r="F77" s="4">
        <v>265</v>
      </c>
      <c r="G77" s="5">
        <v>90.44999999999996</v>
      </c>
      <c r="H77" s="51">
        <v>450</v>
      </c>
      <c r="I77" s="5">
        <v>34.29</v>
      </c>
      <c r="J77" s="5">
        <f t="shared" si="5"/>
        <v>15430.5</v>
      </c>
      <c r="K77" s="4"/>
      <c r="L77" s="4"/>
      <c r="M77" s="4" t="s">
        <v>454</v>
      </c>
      <c r="N77" s="6"/>
      <c r="O77" s="10"/>
    </row>
    <row r="78" spans="1:15" s="12" customFormat="1" ht="20.149999999999999" customHeight="1" x14ac:dyDescent="0.35">
      <c r="A78" s="2">
        <v>12</v>
      </c>
      <c r="B78" s="2" t="s">
        <v>188</v>
      </c>
      <c r="C78" s="3" t="s">
        <v>189</v>
      </c>
      <c r="D78" s="2" t="s">
        <v>58</v>
      </c>
      <c r="E78" s="2">
        <v>0.15604477887457099</v>
      </c>
      <c r="F78" s="4">
        <v>1463</v>
      </c>
      <c r="G78" s="5">
        <v>228.29351149349736</v>
      </c>
      <c r="H78" s="51">
        <v>2000</v>
      </c>
      <c r="I78" s="5">
        <v>17</v>
      </c>
      <c r="J78" s="5">
        <f t="shared" si="5"/>
        <v>34000</v>
      </c>
      <c r="K78" s="4"/>
      <c r="L78" s="4"/>
      <c r="M78" s="4" t="s">
        <v>460</v>
      </c>
      <c r="N78" s="6"/>
      <c r="O78" s="10"/>
    </row>
    <row r="79" spans="1:15" s="12" customFormat="1" ht="20.149999999999999" customHeight="1" x14ac:dyDescent="0.35">
      <c r="A79" s="2">
        <v>13</v>
      </c>
      <c r="B79" s="2" t="s">
        <v>216</v>
      </c>
      <c r="C79" s="3" t="s">
        <v>217</v>
      </c>
      <c r="D79" s="2" t="s">
        <v>58</v>
      </c>
      <c r="E79" s="2">
        <v>0.78758620689655101</v>
      </c>
      <c r="F79" s="4">
        <v>250</v>
      </c>
      <c r="G79" s="5">
        <v>196.89655172413777</v>
      </c>
      <c r="H79" s="51">
        <v>420</v>
      </c>
      <c r="I79" s="5">
        <v>112</v>
      </c>
      <c r="J79" s="5">
        <f t="shared" si="5"/>
        <v>47040</v>
      </c>
      <c r="K79" s="4"/>
      <c r="L79" s="4"/>
      <c r="M79" s="4" t="s">
        <v>459</v>
      </c>
      <c r="N79" s="6"/>
      <c r="O79" s="10"/>
    </row>
    <row r="80" spans="1:15" s="12" customFormat="1" ht="20.149999999999999" customHeight="1" x14ac:dyDescent="0.35">
      <c r="A80" s="2">
        <v>14</v>
      </c>
      <c r="B80" s="2" t="s">
        <v>236</v>
      </c>
      <c r="C80" s="3" t="s">
        <v>237</v>
      </c>
      <c r="D80" s="2" t="s">
        <v>58</v>
      </c>
      <c r="E80" s="2">
        <v>0.75758257500084103</v>
      </c>
      <c r="F80" s="4">
        <v>415</v>
      </c>
      <c r="G80" s="5">
        <v>314.39676862534901</v>
      </c>
      <c r="H80" s="51">
        <v>600</v>
      </c>
      <c r="I80" s="5">
        <v>83.6</v>
      </c>
      <c r="J80" s="5">
        <f t="shared" si="5"/>
        <v>50160</v>
      </c>
      <c r="K80" s="4"/>
      <c r="L80" s="4"/>
      <c r="M80" s="4" t="s">
        <v>457</v>
      </c>
      <c r="N80" s="6"/>
      <c r="O80" s="10"/>
    </row>
    <row r="81" spans="1:15" s="12" customFormat="1" ht="20.149999999999999" customHeight="1" x14ac:dyDescent="0.35">
      <c r="A81" s="2">
        <v>15</v>
      </c>
      <c r="B81" s="2" t="s">
        <v>294</v>
      </c>
      <c r="C81" s="3" t="s">
        <v>366</v>
      </c>
      <c r="D81" s="2" t="s">
        <v>58</v>
      </c>
      <c r="E81" s="2">
        <v>0.35625000000000001</v>
      </c>
      <c r="F81" s="4">
        <v>120</v>
      </c>
      <c r="G81" s="5">
        <v>42.75</v>
      </c>
      <c r="H81" s="51">
        <v>360</v>
      </c>
      <c r="I81" s="5">
        <v>39.06</v>
      </c>
      <c r="J81" s="5">
        <f t="shared" si="5"/>
        <v>14061.6</v>
      </c>
      <c r="K81" s="4"/>
      <c r="L81" s="4"/>
      <c r="M81" s="4" t="s">
        <v>454</v>
      </c>
      <c r="N81" s="6"/>
      <c r="O81" s="10"/>
    </row>
    <row r="82" spans="1:15" s="12" customFormat="1" ht="20.149999999999999" customHeight="1" x14ac:dyDescent="0.35">
      <c r="A82" s="2">
        <v>16</v>
      </c>
      <c r="B82" s="3" t="s">
        <v>376</v>
      </c>
      <c r="C82" s="1" t="s">
        <v>409</v>
      </c>
      <c r="D82" s="2" t="s">
        <v>31</v>
      </c>
      <c r="E82" s="2"/>
      <c r="F82" s="4">
        <v>40</v>
      </c>
      <c r="G82" s="5">
        <v>0</v>
      </c>
      <c r="H82" s="51">
        <v>100</v>
      </c>
      <c r="I82" s="5">
        <v>29.94</v>
      </c>
      <c r="J82" s="5">
        <f t="shared" si="5"/>
        <v>2994</v>
      </c>
      <c r="K82" s="4"/>
      <c r="L82" s="4"/>
      <c r="M82" s="4" t="s">
        <v>460</v>
      </c>
      <c r="N82" s="6"/>
      <c r="O82" s="10"/>
    </row>
    <row r="83" spans="1:15" s="12" customFormat="1" ht="20.149999999999999" customHeight="1" x14ac:dyDescent="0.35">
      <c r="A83" s="2">
        <v>17</v>
      </c>
      <c r="B83" s="2" t="s">
        <v>108</v>
      </c>
      <c r="C83" s="3" t="s">
        <v>109</v>
      </c>
      <c r="D83" s="2" t="s">
        <v>5</v>
      </c>
      <c r="E83" s="2">
        <v>0.46313868613138598</v>
      </c>
      <c r="F83" s="4">
        <v>655</v>
      </c>
      <c r="G83" s="5">
        <f>E83*F83</f>
        <v>303.35583941605779</v>
      </c>
      <c r="H83" s="51">
        <v>900</v>
      </c>
      <c r="I83" s="5">
        <v>50</v>
      </c>
      <c r="J83" s="5">
        <f t="shared" ref="J83:J84" si="7">H83*I83</f>
        <v>45000</v>
      </c>
      <c r="K83" s="4"/>
      <c r="L83" s="4"/>
      <c r="M83" s="4" t="s">
        <v>456</v>
      </c>
      <c r="N83" s="6"/>
      <c r="O83" s="10"/>
    </row>
    <row r="84" spans="1:15" s="12" customFormat="1" ht="20.149999999999999" customHeight="1" x14ac:dyDescent="0.35">
      <c r="A84" s="2">
        <v>18</v>
      </c>
      <c r="B84" s="2" t="s">
        <v>36</v>
      </c>
      <c r="C84" s="3" t="s">
        <v>37</v>
      </c>
      <c r="D84" s="2" t="s">
        <v>5</v>
      </c>
      <c r="E84" s="2">
        <v>4.6666666666666599</v>
      </c>
      <c r="F84" s="4">
        <v>61</v>
      </c>
      <c r="G84" s="5">
        <f>E84*F84</f>
        <v>284.66666666666623</v>
      </c>
      <c r="H84" s="51">
        <v>144</v>
      </c>
      <c r="I84" s="5">
        <v>484</v>
      </c>
      <c r="J84" s="5">
        <f t="shared" si="7"/>
        <v>69696</v>
      </c>
      <c r="K84" s="4"/>
      <c r="L84" s="4"/>
      <c r="M84" s="4" t="s">
        <v>457</v>
      </c>
      <c r="N84" s="6"/>
      <c r="O84" s="10"/>
    </row>
    <row r="85" spans="1:15" s="12" customFormat="1" ht="20.149999999999999" customHeight="1" x14ac:dyDescent="0.35">
      <c r="A85" s="2">
        <v>19</v>
      </c>
      <c r="B85" s="44" t="s">
        <v>518</v>
      </c>
      <c r="C85" s="47" t="s">
        <v>519</v>
      </c>
      <c r="D85" s="2" t="s">
        <v>31</v>
      </c>
      <c r="E85" s="2"/>
      <c r="F85" s="4"/>
      <c r="G85" s="5"/>
      <c r="H85" s="51">
        <v>1000</v>
      </c>
      <c r="I85" s="5">
        <v>100</v>
      </c>
      <c r="J85" s="5">
        <f t="shared" si="5"/>
        <v>100000</v>
      </c>
      <c r="K85" s="4"/>
      <c r="L85" s="4"/>
      <c r="M85" s="4"/>
      <c r="N85" s="6"/>
      <c r="O85" s="10"/>
    </row>
    <row r="86" spans="1:15" s="12" customFormat="1" ht="20.149999999999999" customHeight="1" x14ac:dyDescent="0.35">
      <c r="A86" s="131" t="s">
        <v>480</v>
      </c>
      <c r="B86" s="131"/>
      <c r="C86" s="131"/>
      <c r="D86" s="2"/>
      <c r="E86" s="2"/>
      <c r="F86" s="4"/>
      <c r="G86" s="31">
        <f>SUM(G67:G85)</f>
        <v>5890.3743050469329</v>
      </c>
      <c r="H86" s="51"/>
      <c r="I86" s="5"/>
      <c r="J86" s="82">
        <f>SUM(J67:J85)</f>
        <v>1156162.1000000001</v>
      </c>
      <c r="K86" s="4"/>
      <c r="L86" s="4"/>
      <c r="M86" s="4"/>
      <c r="N86" s="6"/>
      <c r="O86" s="10"/>
    </row>
    <row r="87" spans="1:15" s="12" customFormat="1" ht="20.149999999999999" customHeight="1" x14ac:dyDescent="0.35">
      <c r="A87" s="27" t="s">
        <v>490</v>
      </c>
      <c r="B87" s="132" t="s">
        <v>474</v>
      </c>
      <c r="C87" s="129"/>
      <c r="D87" s="10"/>
      <c r="E87" s="37"/>
      <c r="F87" s="10"/>
      <c r="G87" s="10"/>
      <c r="H87" s="52"/>
      <c r="I87" s="10"/>
      <c r="J87" s="10"/>
      <c r="K87" s="63"/>
      <c r="L87" s="63"/>
      <c r="M87" s="10"/>
      <c r="N87" s="10"/>
      <c r="O87" s="10"/>
    </row>
    <row r="88" spans="1:15" s="12" customFormat="1" ht="20.149999999999999" customHeight="1" x14ac:dyDescent="0.35">
      <c r="A88" s="2">
        <v>1</v>
      </c>
      <c r="B88" s="2" t="s">
        <v>9</v>
      </c>
      <c r="C88" s="3" t="s">
        <v>10</v>
      </c>
      <c r="D88" s="2" t="s">
        <v>11</v>
      </c>
      <c r="E88" s="2">
        <v>0.20116724738675901</v>
      </c>
      <c r="F88" s="4">
        <v>3520</v>
      </c>
      <c r="G88" s="5">
        <v>708.10871080139168</v>
      </c>
      <c r="H88" s="51">
        <v>5000</v>
      </c>
      <c r="I88" s="5">
        <v>22</v>
      </c>
      <c r="J88" s="5">
        <f>H88*I88</f>
        <v>110000</v>
      </c>
      <c r="K88" s="4"/>
      <c r="L88" s="4"/>
      <c r="M88" s="4" t="s">
        <v>459</v>
      </c>
      <c r="N88" s="6"/>
      <c r="O88" s="39" t="s">
        <v>497</v>
      </c>
    </row>
    <row r="89" spans="1:15" s="12" customFormat="1" ht="20.149999999999999" customHeight="1" x14ac:dyDescent="0.35">
      <c r="A89" s="2">
        <v>2</v>
      </c>
      <c r="B89" s="2" t="s">
        <v>12</v>
      </c>
      <c r="C89" s="3" t="s">
        <v>13</v>
      </c>
      <c r="D89" s="2" t="s">
        <v>11</v>
      </c>
      <c r="E89" s="2">
        <v>0.19359339955142499</v>
      </c>
      <c r="F89" s="4">
        <v>17020</v>
      </c>
      <c r="G89" s="5">
        <v>3294.9596603652535</v>
      </c>
      <c r="H89" s="51">
        <v>24000</v>
      </c>
      <c r="I89" s="5">
        <v>21</v>
      </c>
      <c r="J89" s="5">
        <f t="shared" ref="J89:J128" si="8">H89*I89</f>
        <v>504000</v>
      </c>
      <c r="K89" s="4"/>
      <c r="L89" s="4"/>
      <c r="M89" s="4" t="s">
        <v>458</v>
      </c>
      <c r="N89" s="6"/>
      <c r="O89" s="39" t="s">
        <v>497</v>
      </c>
    </row>
    <row r="90" spans="1:15" s="12" customFormat="1" ht="20.149999999999999" customHeight="1" x14ac:dyDescent="0.35">
      <c r="A90" s="2">
        <v>3</v>
      </c>
      <c r="B90" s="2" t="s">
        <v>14</v>
      </c>
      <c r="C90" s="3" t="s">
        <v>15</v>
      </c>
      <c r="D90" s="2" t="s">
        <v>11</v>
      </c>
      <c r="E90" s="2">
        <v>7.6541353383458605E-2</v>
      </c>
      <c r="F90" s="4">
        <v>1040</v>
      </c>
      <c r="G90" s="5">
        <v>79.603007518796943</v>
      </c>
      <c r="H90" s="51">
        <f t="shared" ref="H90:H122" si="9">F90*25%+F90</f>
        <v>1300</v>
      </c>
      <c r="I90" s="5">
        <v>8.08</v>
      </c>
      <c r="J90" s="5">
        <f t="shared" si="8"/>
        <v>10504</v>
      </c>
      <c r="K90" s="4"/>
      <c r="L90" s="4"/>
      <c r="M90" s="4" t="s">
        <v>457</v>
      </c>
      <c r="N90" s="6"/>
      <c r="O90" s="3"/>
    </row>
    <row r="91" spans="1:15" s="12" customFormat="1" ht="20.149999999999999" customHeight="1" x14ac:dyDescent="0.35">
      <c r="A91" s="2">
        <v>4</v>
      </c>
      <c r="B91" s="2" t="s">
        <v>16</v>
      </c>
      <c r="C91" s="3" t="s">
        <v>17</v>
      </c>
      <c r="D91" s="2" t="s">
        <v>11</v>
      </c>
      <c r="E91" s="2">
        <v>0.68033112582781397</v>
      </c>
      <c r="F91" s="4">
        <v>354</v>
      </c>
      <c r="G91" s="5">
        <v>240.83721854304613</v>
      </c>
      <c r="H91" s="51">
        <v>450</v>
      </c>
      <c r="I91" s="5">
        <v>98</v>
      </c>
      <c r="J91" s="5">
        <f t="shared" si="8"/>
        <v>44100</v>
      </c>
      <c r="K91" s="4">
        <v>75</v>
      </c>
      <c r="L91" s="4" t="s">
        <v>530</v>
      </c>
      <c r="M91" s="4" t="s">
        <v>458</v>
      </c>
      <c r="N91" s="6"/>
      <c r="O91" s="3"/>
    </row>
    <row r="92" spans="1:15" s="12" customFormat="1" ht="20.149999999999999" customHeight="1" x14ac:dyDescent="0.35">
      <c r="A92" s="2">
        <v>5</v>
      </c>
      <c r="B92" s="2" t="s">
        <v>18</v>
      </c>
      <c r="C92" s="3" t="s">
        <v>19</v>
      </c>
      <c r="D92" s="2" t="s">
        <v>11</v>
      </c>
      <c r="E92" s="2">
        <v>0.63883333333333303</v>
      </c>
      <c r="F92" s="4">
        <v>410</v>
      </c>
      <c r="G92" s="5">
        <v>261.92166666666657</v>
      </c>
      <c r="H92" s="51">
        <v>560</v>
      </c>
      <c r="I92" s="5">
        <v>70</v>
      </c>
      <c r="J92" s="5">
        <f t="shared" si="8"/>
        <v>39200</v>
      </c>
      <c r="K92" s="4"/>
      <c r="L92" s="4"/>
      <c r="M92" s="4" t="s">
        <v>459</v>
      </c>
      <c r="N92" s="6"/>
      <c r="O92" s="3"/>
    </row>
    <row r="93" spans="1:15" s="12" customFormat="1" ht="20.149999999999999" customHeight="1" x14ac:dyDescent="0.35">
      <c r="A93" s="2">
        <v>6</v>
      </c>
      <c r="B93" s="2" t="s">
        <v>22</v>
      </c>
      <c r="C93" s="3" t="s">
        <v>23</v>
      </c>
      <c r="D93" s="2" t="s">
        <v>11</v>
      </c>
      <c r="E93" s="2">
        <v>8.2825698483110902E-2</v>
      </c>
      <c r="F93" s="4">
        <v>10530</v>
      </c>
      <c r="G93" s="5">
        <v>872.1546050271578</v>
      </c>
      <c r="H93" s="51">
        <v>14500</v>
      </c>
      <c r="I93" s="5">
        <v>12.5</v>
      </c>
      <c r="J93" s="5">
        <f t="shared" si="8"/>
        <v>181250</v>
      </c>
      <c r="K93" s="60">
        <v>12.64</v>
      </c>
      <c r="L93" s="77" t="s">
        <v>500</v>
      </c>
      <c r="M93" s="4" t="s">
        <v>459</v>
      </c>
      <c r="N93" s="6"/>
      <c r="O93" s="39" t="s">
        <v>497</v>
      </c>
    </row>
    <row r="94" spans="1:15" s="12" customFormat="1" ht="20.149999999999999" customHeight="1" x14ac:dyDescent="0.35">
      <c r="A94" s="2">
        <v>7</v>
      </c>
      <c r="B94" s="2" t="s">
        <v>24</v>
      </c>
      <c r="C94" s="3" t="s">
        <v>25</v>
      </c>
      <c r="D94" s="2" t="s">
        <v>26</v>
      </c>
      <c r="E94" s="2">
        <v>6.1473684210526298E-2</v>
      </c>
      <c r="F94" s="4">
        <v>370</v>
      </c>
      <c r="G94" s="5">
        <v>22.74526315789473</v>
      </c>
      <c r="H94" s="51">
        <v>450</v>
      </c>
      <c r="I94" s="5">
        <v>6.23</v>
      </c>
      <c r="J94" s="5">
        <f t="shared" si="8"/>
        <v>2803.5</v>
      </c>
      <c r="K94" s="4"/>
      <c r="L94" s="4"/>
      <c r="M94" s="4" t="s">
        <v>454</v>
      </c>
      <c r="N94" s="6"/>
      <c r="O94" s="3"/>
    </row>
    <row r="95" spans="1:15" s="12" customFormat="1" ht="20.149999999999999" customHeight="1" x14ac:dyDescent="0.35">
      <c r="A95" s="2">
        <v>8</v>
      </c>
      <c r="B95" s="2" t="s">
        <v>27</v>
      </c>
      <c r="C95" s="3" t="s">
        <v>28</v>
      </c>
      <c r="D95" s="2" t="s">
        <v>11</v>
      </c>
      <c r="E95" s="2">
        <v>0.323927125506072</v>
      </c>
      <c r="F95" s="4">
        <v>2176</v>
      </c>
      <c r="G95" s="5">
        <v>704.86542510121262</v>
      </c>
      <c r="H95" s="51">
        <v>3000</v>
      </c>
      <c r="I95" s="5">
        <v>34.9</v>
      </c>
      <c r="J95" s="5">
        <f t="shared" si="8"/>
        <v>104700</v>
      </c>
      <c r="K95" s="4"/>
      <c r="L95" s="4"/>
      <c r="M95" s="4" t="s">
        <v>463</v>
      </c>
      <c r="N95" s="6"/>
      <c r="O95" s="39" t="s">
        <v>497</v>
      </c>
    </row>
    <row r="96" spans="1:15" s="12" customFormat="1" ht="20.149999999999999" customHeight="1" x14ac:dyDescent="0.35">
      <c r="A96" s="2">
        <v>9</v>
      </c>
      <c r="B96" s="2" t="s">
        <v>71</v>
      </c>
      <c r="C96" s="3" t="s">
        <v>72</v>
      </c>
      <c r="D96" s="2" t="s">
        <v>11</v>
      </c>
      <c r="E96" s="2">
        <v>1.05664451827242</v>
      </c>
      <c r="F96" s="4">
        <v>5352</v>
      </c>
      <c r="G96" s="5">
        <v>5655.1614617939922</v>
      </c>
      <c r="H96" s="51">
        <v>7500</v>
      </c>
      <c r="I96" s="5">
        <v>170</v>
      </c>
      <c r="J96" s="5">
        <f t="shared" si="8"/>
        <v>1275000</v>
      </c>
      <c r="K96" s="59">
        <v>161.97999999999999</v>
      </c>
      <c r="L96" s="77" t="s">
        <v>498</v>
      </c>
      <c r="M96" s="4" t="s">
        <v>459</v>
      </c>
      <c r="N96" s="6"/>
      <c r="O96" s="39" t="s">
        <v>497</v>
      </c>
    </row>
    <row r="97" spans="1:15" s="12" customFormat="1" ht="20.149999999999999" customHeight="1" x14ac:dyDescent="0.35">
      <c r="A97" s="2">
        <v>10</v>
      </c>
      <c r="B97" s="2" t="s">
        <v>106</v>
      </c>
      <c r="C97" s="3" t="s">
        <v>107</v>
      </c>
      <c r="D97" s="2" t="s">
        <v>58</v>
      </c>
      <c r="E97" s="2">
        <v>0.32566666666666599</v>
      </c>
      <c r="F97" s="4">
        <v>70</v>
      </c>
      <c r="G97" s="5">
        <v>22.796666666666621</v>
      </c>
      <c r="H97" s="51">
        <v>100</v>
      </c>
      <c r="I97" s="5">
        <v>35</v>
      </c>
      <c r="J97" s="5">
        <f t="shared" si="8"/>
        <v>3500</v>
      </c>
      <c r="K97" s="4"/>
      <c r="L97" s="4"/>
      <c r="M97" s="4" t="s">
        <v>459</v>
      </c>
      <c r="N97" s="6"/>
      <c r="O97" s="3"/>
    </row>
    <row r="98" spans="1:15" s="12" customFormat="1" ht="20.149999999999999" customHeight="1" x14ac:dyDescent="0.35">
      <c r="A98" s="2">
        <v>11</v>
      </c>
      <c r="B98" s="2" t="s">
        <v>120</v>
      </c>
      <c r="C98" s="3" t="s">
        <v>121</v>
      </c>
      <c r="D98" s="2" t="s">
        <v>26</v>
      </c>
      <c r="E98" s="2">
        <v>0.321129032258064</v>
      </c>
      <c r="F98" s="4">
        <v>505</v>
      </c>
      <c r="G98" s="5">
        <v>162.17016129032231</v>
      </c>
      <c r="H98" s="51">
        <v>650</v>
      </c>
      <c r="I98" s="5">
        <v>35</v>
      </c>
      <c r="J98" s="5">
        <f t="shared" si="8"/>
        <v>22750</v>
      </c>
      <c r="K98" s="4"/>
      <c r="L98" s="4"/>
      <c r="M98" s="4" t="s">
        <v>459</v>
      </c>
      <c r="N98" s="6"/>
      <c r="O98" s="3"/>
    </row>
    <row r="99" spans="1:15" s="12" customFormat="1" ht="20.149999999999999" customHeight="1" x14ac:dyDescent="0.35">
      <c r="A99" s="2">
        <v>12</v>
      </c>
      <c r="B99" s="2" t="s">
        <v>122</v>
      </c>
      <c r="C99" s="3" t="s">
        <v>123</v>
      </c>
      <c r="D99" s="2" t="s">
        <v>11</v>
      </c>
      <c r="E99" s="2">
        <v>0.11916326530612199</v>
      </c>
      <c r="F99" s="4">
        <v>1370</v>
      </c>
      <c r="G99" s="5">
        <v>163.25367346938714</v>
      </c>
      <c r="H99" s="51">
        <v>1800</v>
      </c>
      <c r="I99" s="5">
        <v>12.8</v>
      </c>
      <c r="J99" s="5">
        <f t="shared" si="8"/>
        <v>23040</v>
      </c>
      <c r="K99" s="4"/>
      <c r="L99" s="4"/>
      <c r="M99" s="4" t="s">
        <v>458</v>
      </c>
      <c r="N99" s="6"/>
      <c r="O99" s="3"/>
    </row>
    <row r="100" spans="1:15" s="12" customFormat="1" ht="20.149999999999999" customHeight="1" x14ac:dyDescent="0.35">
      <c r="A100" s="2">
        <v>13</v>
      </c>
      <c r="B100" s="2" t="s">
        <v>148</v>
      </c>
      <c r="C100" s="3" t="s">
        <v>149</v>
      </c>
      <c r="D100" s="2" t="s">
        <v>58</v>
      </c>
      <c r="E100" s="2">
        <v>7.3808191299923595E-2</v>
      </c>
      <c r="F100" s="4">
        <v>11582</v>
      </c>
      <c r="G100" s="5">
        <v>854.84647163571503</v>
      </c>
      <c r="H100" s="51">
        <v>18000</v>
      </c>
      <c r="I100" s="5">
        <v>8</v>
      </c>
      <c r="J100" s="5">
        <f t="shared" si="8"/>
        <v>144000</v>
      </c>
      <c r="K100" s="59">
        <v>0</v>
      </c>
      <c r="L100" s="77" t="s">
        <v>503</v>
      </c>
      <c r="M100" s="4" t="s">
        <v>451</v>
      </c>
      <c r="N100" s="6"/>
      <c r="O100" s="39" t="s">
        <v>497</v>
      </c>
    </row>
    <row r="101" spans="1:15" s="12" customFormat="1" ht="20.149999999999999" customHeight="1" x14ac:dyDescent="0.35">
      <c r="A101" s="2">
        <v>14</v>
      </c>
      <c r="B101" s="2" t="s">
        <v>154</v>
      </c>
      <c r="C101" s="3" t="s">
        <v>155</v>
      </c>
      <c r="D101" s="2" t="s">
        <v>11</v>
      </c>
      <c r="E101" s="2">
        <v>4.4743083003952501E-2</v>
      </c>
      <c r="F101" s="4">
        <v>120</v>
      </c>
      <c r="G101" s="5">
        <v>0</v>
      </c>
      <c r="H101" s="51">
        <f t="shared" si="9"/>
        <v>150</v>
      </c>
      <c r="I101" s="5">
        <v>4.03</v>
      </c>
      <c r="J101" s="5">
        <f t="shared" si="8"/>
        <v>604.5</v>
      </c>
      <c r="K101" s="4"/>
      <c r="L101" s="4"/>
      <c r="M101" s="4" t="s">
        <v>450</v>
      </c>
      <c r="N101" s="6"/>
      <c r="O101" s="3"/>
    </row>
    <row r="102" spans="1:15" s="12" customFormat="1" ht="20.149999999999999" customHeight="1" x14ac:dyDescent="0.35">
      <c r="A102" s="2">
        <v>15</v>
      </c>
      <c r="B102" s="2" t="s">
        <v>162</v>
      </c>
      <c r="C102" s="3" t="s">
        <v>163</v>
      </c>
      <c r="D102" s="2" t="s">
        <v>101</v>
      </c>
      <c r="E102" s="2">
        <v>0.36701239280852099</v>
      </c>
      <c r="F102" s="4">
        <v>1290</v>
      </c>
      <c r="G102" s="5">
        <v>473.44598672299207</v>
      </c>
      <c r="H102" s="51">
        <v>1600</v>
      </c>
      <c r="I102" s="5">
        <v>40</v>
      </c>
      <c r="J102" s="5">
        <f t="shared" si="8"/>
        <v>64000</v>
      </c>
      <c r="K102" s="4"/>
      <c r="L102" s="4"/>
      <c r="M102" s="4" t="s">
        <v>456</v>
      </c>
      <c r="N102" s="6"/>
      <c r="O102" s="3"/>
    </row>
    <row r="103" spans="1:15" s="12" customFormat="1" ht="20.149999999999999" customHeight="1" x14ac:dyDescent="0.35">
      <c r="A103" s="2">
        <v>16</v>
      </c>
      <c r="B103" s="2" t="s">
        <v>174</v>
      </c>
      <c r="C103" s="3" t="s">
        <v>175</v>
      </c>
      <c r="D103" s="2" t="s">
        <v>58</v>
      </c>
      <c r="E103" s="2">
        <v>3.1824324324324298</v>
      </c>
      <c r="F103" s="4">
        <v>429</v>
      </c>
      <c r="G103" s="5">
        <v>1365.2635135135124</v>
      </c>
      <c r="H103" s="51">
        <v>600</v>
      </c>
      <c r="I103" s="5">
        <v>490</v>
      </c>
      <c r="J103" s="5">
        <f t="shared" si="8"/>
        <v>294000</v>
      </c>
      <c r="K103" s="59">
        <v>488.91</v>
      </c>
      <c r="L103" s="77" t="s">
        <v>498</v>
      </c>
      <c r="M103" s="4" t="s">
        <v>459</v>
      </c>
      <c r="N103" s="6"/>
      <c r="O103" s="39" t="s">
        <v>497</v>
      </c>
    </row>
    <row r="104" spans="1:15" s="12" customFormat="1" ht="20.149999999999999" customHeight="1" x14ac:dyDescent="0.35">
      <c r="A104" s="2">
        <v>17</v>
      </c>
      <c r="B104" s="2" t="s">
        <v>178</v>
      </c>
      <c r="C104" s="3" t="s">
        <v>179</v>
      </c>
      <c r="D104" s="2" t="s">
        <v>58</v>
      </c>
      <c r="E104" s="2">
        <v>0.351368421052631</v>
      </c>
      <c r="F104" s="4">
        <v>200</v>
      </c>
      <c r="G104" s="5">
        <v>70.273684210526199</v>
      </c>
      <c r="H104" s="51">
        <f t="shared" si="9"/>
        <v>250</v>
      </c>
      <c r="I104" s="5">
        <v>37.35</v>
      </c>
      <c r="J104" s="5">
        <f t="shared" si="8"/>
        <v>9337.5</v>
      </c>
      <c r="K104" s="4"/>
      <c r="L104" s="4"/>
      <c r="M104" s="4" t="s">
        <v>454</v>
      </c>
      <c r="N104" s="6"/>
      <c r="O104" s="3"/>
    </row>
    <row r="105" spans="1:15" s="12" customFormat="1" ht="20.149999999999999" customHeight="1" x14ac:dyDescent="0.35">
      <c r="A105" s="2">
        <v>18</v>
      </c>
      <c r="B105" s="2" t="s">
        <v>214</v>
      </c>
      <c r="C105" s="3" t="s">
        <v>215</v>
      </c>
      <c r="D105" s="2" t="s">
        <v>58</v>
      </c>
      <c r="E105" s="2">
        <v>0.86768627450980296</v>
      </c>
      <c r="F105" s="4">
        <v>528</v>
      </c>
      <c r="G105" s="5">
        <v>458.13835294117598</v>
      </c>
      <c r="H105" s="51">
        <v>650</v>
      </c>
      <c r="I105" s="5">
        <v>74</v>
      </c>
      <c r="J105" s="5">
        <f t="shared" si="8"/>
        <v>48100</v>
      </c>
      <c r="K105" s="74">
        <v>74</v>
      </c>
      <c r="L105" s="4" t="s">
        <v>501</v>
      </c>
      <c r="M105" s="4" t="s">
        <v>463</v>
      </c>
      <c r="N105" s="6"/>
      <c r="O105" s="3"/>
    </row>
    <row r="106" spans="1:15" s="12" customFormat="1" ht="20.149999999999999" customHeight="1" x14ac:dyDescent="0.35">
      <c r="A106" s="2">
        <v>19</v>
      </c>
      <c r="B106" s="2" t="s">
        <v>230</v>
      </c>
      <c r="C106" s="3" t="s">
        <v>231</v>
      </c>
      <c r="D106" s="2" t="s">
        <v>26</v>
      </c>
      <c r="E106" s="2">
        <v>0.244067415730337</v>
      </c>
      <c r="F106" s="4">
        <v>560</v>
      </c>
      <c r="G106" s="5">
        <v>136.67775280898871</v>
      </c>
      <c r="H106" s="51">
        <v>750</v>
      </c>
      <c r="I106" s="5">
        <v>50</v>
      </c>
      <c r="J106" s="5">
        <f t="shared" si="8"/>
        <v>37500</v>
      </c>
      <c r="K106" s="4"/>
      <c r="L106" s="4"/>
      <c r="M106" s="4" t="s">
        <v>456</v>
      </c>
      <c r="N106" s="6"/>
      <c r="O106" s="39" t="s">
        <v>497</v>
      </c>
    </row>
    <row r="107" spans="1:15" s="12" customFormat="1" ht="20.149999999999999" customHeight="1" x14ac:dyDescent="0.35">
      <c r="A107" s="2">
        <v>20</v>
      </c>
      <c r="B107" s="2" t="s">
        <v>232</v>
      </c>
      <c r="C107" s="3" t="s">
        <v>233</v>
      </c>
      <c r="D107" s="2" t="s">
        <v>58</v>
      </c>
      <c r="E107" s="2">
        <v>8.0048622366288402E-2</v>
      </c>
      <c r="F107" s="4">
        <v>2012</v>
      </c>
      <c r="G107" s="5">
        <v>161.05782820097227</v>
      </c>
      <c r="H107" s="51">
        <v>2500</v>
      </c>
      <c r="I107" s="5">
        <v>8.5</v>
      </c>
      <c r="J107" s="5">
        <f t="shared" si="8"/>
        <v>21250</v>
      </c>
      <c r="K107" s="4"/>
      <c r="L107" s="4"/>
      <c r="M107" s="4" t="s">
        <v>459</v>
      </c>
      <c r="N107" s="6"/>
      <c r="O107" s="3"/>
    </row>
    <row r="108" spans="1:15" s="12" customFormat="1" ht="20.149999999999999" customHeight="1" x14ac:dyDescent="0.35">
      <c r="A108" s="2">
        <v>21</v>
      </c>
      <c r="B108" s="2" t="s">
        <v>234</v>
      </c>
      <c r="C108" s="3" t="s">
        <v>235</v>
      </c>
      <c r="D108" s="2" t="s">
        <v>11</v>
      </c>
      <c r="E108" s="2">
        <v>0.49298507462686503</v>
      </c>
      <c r="F108" s="4">
        <v>2432</v>
      </c>
      <c r="G108" s="5">
        <v>1198.9397014925357</v>
      </c>
      <c r="H108" s="51">
        <v>3400</v>
      </c>
      <c r="I108" s="5">
        <v>65</v>
      </c>
      <c r="J108" s="5">
        <f t="shared" si="8"/>
        <v>221000</v>
      </c>
      <c r="K108" s="65">
        <v>50</v>
      </c>
      <c r="L108" s="77" t="s">
        <v>530</v>
      </c>
      <c r="M108" s="4" t="s">
        <v>463</v>
      </c>
      <c r="N108" s="6"/>
      <c r="O108" s="39" t="s">
        <v>497</v>
      </c>
    </row>
    <row r="109" spans="1:15" s="12" customFormat="1" ht="20.149999999999999" customHeight="1" x14ac:dyDescent="0.35">
      <c r="A109" s="2">
        <v>22</v>
      </c>
      <c r="B109" s="2" t="s">
        <v>254</v>
      </c>
      <c r="C109" s="3" t="s">
        <v>255</v>
      </c>
      <c r="D109" s="2" t="s">
        <v>58</v>
      </c>
      <c r="E109" s="2">
        <v>0.31666666666666599</v>
      </c>
      <c r="F109" s="4">
        <v>330</v>
      </c>
      <c r="G109" s="5">
        <v>104.49999999999977</v>
      </c>
      <c r="H109" s="51">
        <v>400</v>
      </c>
      <c r="I109" s="5">
        <v>12.45</v>
      </c>
      <c r="J109" s="5">
        <f t="shared" si="8"/>
        <v>4980</v>
      </c>
      <c r="K109" s="4"/>
      <c r="L109" s="4"/>
      <c r="M109" s="4" t="s">
        <v>454</v>
      </c>
      <c r="N109" s="6"/>
      <c r="O109" s="3"/>
    </row>
    <row r="110" spans="1:15" s="12" customFormat="1" ht="20.149999999999999" customHeight="1" x14ac:dyDescent="0.35">
      <c r="A110" s="2">
        <v>23</v>
      </c>
      <c r="B110" s="2" t="s">
        <v>256</v>
      </c>
      <c r="C110" s="3" t="s">
        <v>257</v>
      </c>
      <c r="D110" s="2" t="s">
        <v>58</v>
      </c>
      <c r="E110" s="2">
        <v>0.38733333333333297</v>
      </c>
      <c r="F110" s="4">
        <v>50</v>
      </c>
      <c r="G110" s="5">
        <v>19.366666666666649</v>
      </c>
      <c r="H110" s="51">
        <v>120</v>
      </c>
      <c r="I110" s="5">
        <v>39</v>
      </c>
      <c r="J110" s="5">
        <f t="shared" si="8"/>
        <v>4680</v>
      </c>
      <c r="K110" s="4"/>
      <c r="L110" s="4"/>
      <c r="M110" s="4" t="s">
        <v>450</v>
      </c>
      <c r="N110" s="6"/>
      <c r="O110" s="3"/>
    </row>
    <row r="111" spans="1:15" s="12" customFormat="1" ht="20.149999999999999" customHeight="1" x14ac:dyDescent="0.35">
      <c r="A111" s="2">
        <v>24</v>
      </c>
      <c r="B111" s="2" t="s">
        <v>258</v>
      </c>
      <c r="C111" s="3" t="s">
        <v>259</v>
      </c>
      <c r="D111" s="2" t="s">
        <v>58</v>
      </c>
      <c r="E111" s="2">
        <v>0.129</v>
      </c>
      <c r="F111" s="4">
        <v>100</v>
      </c>
      <c r="G111" s="5">
        <v>12.9</v>
      </c>
      <c r="H111" s="51">
        <v>250</v>
      </c>
      <c r="I111" s="5">
        <v>100</v>
      </c>
      <c r="J111" s="5">
        <f t="shared" si="8"/>
        <v>25000</v>
      </c>
      <c r="K111" s="4">
        <v>100</v>
      </c>
      <c r="L111" s="4" t="s">
        <v>531</v>
      </c>
      <c r="M111" s="4" t="s">
        <v>459</v>
      </c>
      <c r="N111" s="6"/>
      <c r="O111" s="3"/>
    </row>
    <row r="112" spans="1:15" s="12" customFormat="1" ht="20.149999999999999" customHeight="1" x14ac:dyDescent="0.35">
      <c r="A112" s="2">
        <v>25</v>
      </c>
      <c r="B112" s="2" t="s">
        <v>260</v>
      </c>
      <c r="C112" s="3" t="s">
        <v>261</v>
      </c>
      <c r="D112" s="2" t="s">
        <v>58</v>
      </c>
      <c r="E112" s="2">
        <v>1.3357575757575699</v>
      </c>
      <c r="F112" s="4">
        <v>190</v>
      </c>
      <c r="G112" s="5">
        <v>253.79393939393827</v>
      </c>
      <c r="H112" s="51">
        <v>240</v>
      </c>
      <c r="I112" s="5">
        <v>140</v>
      </c>
      <c r="J112" s="5">
        <f t="shared" si="8"/>
        <v>33600</v>
      </c>
      <c r="K112" s="4"/>
      <c r="L112" s="4"/>
      <c r="M112" s="4" t="s">
        <v>456</v>
      </c>
      <c r="N112" s="6"/>
      <c r="O112" s="3"/>
    </row>
    <row r="113" spans="1:15" s="12" customFormat="1" ht="20.149999999999999" customHeight="1" x14ac:dyDescent="0.35">
      <c r="A113" s="2">
        <v>26</v>
      </c>
      <c r="B113" s="2" t="s">
        <v>278</v>
      </c>
      <c r="C113" s="3" t="s">
        <v>279</v>
      </c>
      <c r="D113" s="2" t="s">
        <v>58</v>
      </c>
      <c r="E113" s="2">
        <v>1.45718518518518</v>
      </c>
      <c r="F113" s="4">
        <v>5300</v>
      </c>
      <c r="G113" s="5">
        <v>7723.0814814814539</v>
      </c>
      <c r="H113" s="51">
        <v>7000</v>
      </c>
      <c r="I113" s="5">
        <v>160</v>
      </c>
      <c r="J113" s="5">
        <f t="shared" si="8"/>
        <v>1120000</v>
      </c>
      <c r="K113" s="59"/>
      <c r="L113" s="77" t="s">
        <v>503</v>
      </c>
      <c r="M113" s="4" t="s">
        <v>461</v>
      </c>
      <c r="N113" s="6"/>
      <c r="O113" s="39" t="s">
        <v>497</v>
      </c>
    </row>
    <row r="114" spans="1:15" s="12" customFormat="1" ht="20.149999999999999" customHeight="1" x14ac:dyDescent="0.35">
      <c r="A114" s="2">
        <v>27</v>
      </c>
      <c r="B114" s="2" t="s">
        <v>284</v>
      </c>
      <c r="C114" s="3" t="s">
        <v>285</v>
      </c>
      <c r="D114" s="2" t="s">
        <v>58</v>
      </c>
      <c r="E114" s="2">
        <v>1.0133742218028501</v>
      </c>
      <c r="F114" s="4">
        <v>776</v>
      </c>
      <c r="G114" s="5">
        <v>786.37839611901165</v>
      </c>
      <c r="H114" s="51">
        <v>1200</v>
      </c>
      <c r="I114" s="5">
        <v>109.74</v>
      </c>
      <c r="J114" s="5">
        <f t="shared" si="8"/>
        <v>131688</v>
      </c>
      <c r="K114" s="4"/>
      <c r="L114" s="4"/>
      <c r="M114" s="4" t="s">
        <v>460</v>
      </c>
      <c r="N114" s="6"/>
      <c r="O114" s="39" t="s">
        <v>497</v>
      </c>
    </row>
    <row r="115" spans="1:15" s="12" customFormat="1" ht="20.149999999999999" customHeight="1" x14ac:dyDescent="0.35">
      <c r="A115" s="2">
        <v>28</v>
      </c>
      <c r="B115" s="2" t="s">
        <v>303</v>
      </c>
      <c r="C115" s="3" t="s">
        <v>304</v>
      </c>
      <c r="D115" s="2" t="s">
        <v>26</v>
      </c>
      <c r="E115" s="2">
        <v>0.109452631578947</v>
      </c>
      <c r="F115" s="4">
        <v>1400</v>
      </c>
      <c r="G115" s="5">
        <v>153.23368421052581</v>
      </c>
      <c r="H115" s="51">
        <f t="shared" si="9"/>
        <v>1750</v>
      </c>
      <c r="I115" s="5">
        <v>11.27</v>
      </c>
      <c r="J115" s="5">
        <f t="shared" si="8"/>
        <v>19722.5</v>
      </c>
      <c r="K115" s="4"/>
      <c r="L115" s="4"/>
      <c r="M115" s="4" t="s">
        <v>460</v>
      </c>
      <c r="N115" s="6"/>
      <c r="O115" s="3"/>
    </row>
    <row r="116" spans="1:15" s="12" customFormat="1" ht="20.149999999999999" customHeight="1" x14ac:dyDescent="0.35">
      <c r="A116" s="2">
        <v>29</v>
      </c>
      <c r="B116" s="2" t="s">
        <v>334</v>
      </c>
      <c r="C116" s="3" t="s">
        <v>335</v>
      </c>
      <c r="D116" s="2" t="s">
        <v>58</v>
      </c>
      <c r="E116" s="2">
        <v>0.21062500000000001</v>
      </c>
      <c r="F116" s="4">
        <v>2402</v>
      </c>
      <c r="G116" s="5">
        <v>505.92125000000004</v>
      </c>
      <c r="H116" s="51">
        <v>3500</v>
      </c>
      <c r="I116" s="5">
        <v>22.9</v>
      </c>
      <c r="J116" s="5">
        <f t="shared" si="8"/>
        <v>80150</v>
      </c>
      <c r="K116" s="4"/>
      <c r="L116" s="4"/>
      <c r="M116" s="4" t="s">
        <v>458</v>
      </c>
      <c r="N116" s="6"/>
      <c r="O116" s="39" t="s">
        <v>497</v>
      </c>
    </row>
    <row r="117" spans="1:15" s="12" customFormat="1" ht="20.149999999999999" customHeight="1" x14ac:dyDescent="0.35">
      <c r="A117" s="2">
        <v>30</v>
      </c>
      <c r="B117" s="2" t="s">
        <v>375</v>
      </c>
      <c r="C117" s="1" t="s">
        <v>410</v>
      </c>
      <c r="D117" s="2" t="s">
        <v>11</v>
      </c>
      <c r="E117" s="2"/>
      <c r="F117" s="4">
        <v>40</v>
      </c>
      <c r="G117" s="5">
        <v>0</v>
      </c>
      <c r="H117" s="51">
        <f>F117*25%+F117</f>
        <v>50</v>
      </c>
      <c r="I117" s="5">
        <v>70</v>
      </c>
      <c r="J117" s="5">
        <f t="shared" si="8"/>
        <v>3500</v>
      </c>
      <c r="K117" s="4"/>
      <c r="L117" s="4"/>
      <c r="M117" s="4" t="s">
        <v>453</v>
      </c>
      <c r="N117" s="6"/>
      <c r="O117" s="3"/>
    </row>
    <row r="118" spans="1:15" s="12" customFormat="1" ht="20.149999999999999" customHeight="1" x14ac:dyDescent="0.35">
      <c r="A118" s="2">
        <v>31</v>
      </c>
      <c r="B118" s="2" t="s">
        <v>374</v>
      </c>
      <c r="C118" s="1" t="s">
        <v>411</v>
      </c>
      <c r="D118" s="2" t="s">
        <v>11</v>
      </c>
      <c r="E118" s="2"/>
      <c r="F118" s="4">
        <v>40</v>
      </c>
      <c r="G118" s="5">
        <v>0</v>
      </c>
      <c r="H118" s="51">
        <f t="shared" si="9"/>
        <v>50</v>
      </c>
      <c r="I118" s="5">
        <v>525</v>
      </c>
      <c r="J118" s="5">
        <f t="shared" si="8"/>
        <v>26250</v>
      </c>
      <c r="K118" s="4"/>
      <c r="L118" s="4"/>
      <c r="M118" s="4" t="s">
        <v>459</v>
      </c>
      <c r="N118" s="6"/>
      <c r="O118" s="3"/>
    </row>
    <row r="119" spans="1:15" s="12" customFormat="1" ht="20.149999999999999" customHeight="1" x14ac:dyDescent="0.35">
      <c r="A119" s="2">
        <v>32</v>
      </c>
      <c r="B119" s="2" t="s">
        <v>373</v>
      </c>
      <c r="C119" s="1" t="s">
        <v>412</v>
      </c>
      <c r="D119" s="2" t="s">
        <v>11</v>
      </c>
      <c r="E119" s="2"/>
      <c r="F119" s="4">
        <v>80</v>
      </c>
      <c r="G119" s="5">
        <v>0</v>
      </c>
      <c r="H119" s="51">
        <f t="shared" si="9"/>
        <v>100</v>
      </c>
      <c r="I119" s="5">
        <v>50</v>
      </c>
      <c r="J119" s="5">
        <f t="shared" si="8"/>
        <v>5000</v>
      </c>
      <c r="K119" s="4"/>
      <c r="L119" s="4"/>
      <c r="M119" s="4" t="s">
        <v>459</v>
      </c>
      <c r="N119" s="6"/>
      <c r="O119" s="3"/>
    </row>
    <row r="120" spans="1:15" s="12" customFormat="1" ht="20.149999999999999" customHeight="1" x14ac:dyDescent="0.35">
      <c r="A120" s="2">
        <v>33</v>
      </c>
      <c r="B120" s="2" t="s">
        <v>383</v>
      </c>
      <c r="C120" s="1" t="s">
        <v>413</v>
      </c>
      <c r="D120" s="2" t="s">
        <v>11</v>
      </c>
      <c r="E120" s="2"/>
      <c r="F120" s="4">
        <v>40</v>
      </c>
      <c r="G120" s="5">
        <v>0</v>
      </c>
      <c r="H120" s="51">
        <f t="shared" si="9"/>
        <v>50</v>
      </c>
      <c r="I120" s="5">
        <v>340</v>
      </c>
      <c r="J120" s="5">
        <f t="shared" si="8"/>
        <v>17000</v>
      </c>
      <c r="K120" s="4"/>
      <c r="L120" s="4"/>
      <c r="M120" s="4" t="s">
        <v>454</v>
      </c>
      <c r="N120" s="6"/>
      <c r="O120" s="3"/>
    </row>
    <row r="121" spans="1:15" s="12" customFormat="1" ht="20.149999999999999" customHeight="1" x14ac:dyDescent="0.35">
      <c r="A121" s="2">
        <v>34</v>
      </c>
      <c r="B121" s="3" t="s">
        <v>378</v>
      </c>
      <c r="C121" s="1" t="s">
        <v>414</v>
      </c>
      <c r="D121" s="2" t="s">
        <v>11</v>
      </c>
      <c r="E121" s="2"/>
      <c r="F121" s="4">
        <v>40</v>
      </c>
      <c r="G121" s="5">
        <v>0</v>
      </c>
      <c r="H121" s="51">
        <f t="shared" si="9"/>
        <v>50</v>
      </c>
      <c r="I121" s="5">
        <v>45</v>
      </c>
      <c r="J121" s="5">
        <f t="shared" si="8"/>
        <v>2250</v>
      </c>
      <c r="K121" s="4"/>
      <c r="L121" s="4"/>
      <c r="M121" s="4" t="s">
        <v>459</v>
      </c>
      <c r="N121" s="6"/>
      <c r="O121" s="3"/>
    </row>
    <row r="122" spans="1:15" s="12" customFormat="1" ht="20.149999999999999" customHeight="1" x14ac:dyDescent="0.35">
      <c r="A122" s="2">
        <v>35</v>
      </c>
      <c r="B122" s="2"/>
      <c r="C122" s="1" t="s">
        <v>415</v>
      </c>
      <c r="D122" s="2" t="s">
        <v>58</v>
      </c>
      <c r="E122" s="2"/>
      <c r="F122" s="4">
        <v>40</v>
      </c>
      <c r="G122" s="5">
        <v>0</v>
      </c>
      <c r="H122" s="51">
        <f t="shared" si="9"/>
        <v>50</v>
      </c>
      <c r="I122" s="5">
        <v>12</v>
      </c>
      <c r="J122" s="5">
        <f t="shared" si="8"/>
        <v>600</v>
      </c>
      <c r="K122" s="4"/>
      <c r="L122" s="4"/>
      <c r="M122" s="4" t="s">
        <v>459</v>
      </c>
      <c r="N122" s="6"/>
      <c r="O122" s="3"/>
    </row>
    <row r="123" spans="1:15" s="12" customFormat="1" ht="20.149999999999999" customHeight="1" x14ac:dyDescent="0.35">
      <c r="A123" s="2">
        <v>36</v>
      </c>
      <c r="B123" s="2"/>
      <c r="C123" s="41" t="s">
        <v>422</v>
      </c>
      <c r="D123" s="2" t="s">
        <v>11</v>
      </c>
      <c r="E123" s="2"/>
      <c r="F123" s="2">
        <v>80</v>
      </c>
      <c r="G123" s="5">
        <v>0</v>
      </c>
      <c r="H123" s="51">
        <v>200</v>
      </c>
      <c r="I123" s="5">
        <v>50</v>
      </c>
      <c r="J123" s="5">
        <f t="shared" si="8"/>
        <v>10000</v>
      </c>
      <c r="K123" s="4"/>
      <c r="L123" s="4"/>
      <c r="M123" s="2" t="s">
        <v>459</v>
      </c>
      <c r="N123" s="6"/>
      <c r="O123" s="3"/>
    </row>
    <row r="124" spans="1:15" s="12" customFormat="1" ht="21" customHeight="1" x14ac:dyDescent="0.35">
      <c r="A124" s="2">
        <v>37</v>
      </c>
      <c r="B124" s="2"/>
      <c r="C124" s="41" t="s">
        <v>423</v>
      </c>
      <c r="D124" s="2" t="s">
        <v>11</v>
      </c>
      <c r="E124" s="2"/>
      <c r="F124" s="2">
        <v>80</v>
      </c>
      <c r="G124" s="5">
        <v>0</v>
      </c>
      <c r="H124" s="51">
        <v>200</v>
      </c>
      <c r="I124" s="5">
        <v>1000</v>
      </c>
      <c r="J124" s="5">
        <f t="shared" si="8"/>
        <v>200000</v>
      </c>
      <c r="K124" s="4"/>
      <c r="L124" s="4"/>
      <c r="M124" s="17" t="s">
        <v>465</v>
      </c>
      <c r="N124" s="6"/>
      <c r="O124" s="39"/>
    </row>
    <row r="125" spans="1:15" s="12" customFormat="1" ht="20.149999999999999" customHeight="1" x14ac:dyDescent="0.35">
      <c r="A125" s="2">
        <v>38</v>
      </c>
      <c r="B125" s="2" t="s">
        <v>20</v>
      </c>
      <c r="C125" s="3" t="s">
        <v>21</v>
      </c>
      <c r="D125" s="2" t="s">
        <v>11</v>
      </c>
      <c r="E125" s="2">
        <v>0.46349074074073998</v>
      </c>
      <c r="F125" s="4">
        <v>2960</v>
      </c>
      <c r="G125" s="5">
        <f>E125*F125</f>
        <v>1371.9325925925903</v>
      </c>
      <c r="H125" s="51">
        <v>4200</v>
      </c>
      <c r="I125" s="5">
        <v>56.5</v>
      </c>
      <c r="J125" s="5">
        <f t="shared" si="8"/>
        <v>237300</v>
      </c>
      <c r="K125" s="59">
        <v>56.74</v>
      </c>
      <c r="L125" s="77" t="s">
        <v>499</v>
      </c>
      <c r="M125" s="4" t="s">
        <v>459</v>
      </c>
      <c r="N125" s="6"/>
      <c r="O125" s="39" t="s">
        <v>497</v>
      </c>
    </row>
    <row r="126" spans="1:15" s="12" customFormat="1" ht="20.149999999999999" customHeight="1" x14ac:dyDescent="0.35">
      <c r="A126" s="2">
        <v>39</v>
      </c>
      <c r="B126" s="2" t="s">
        <v>176</v>
      </c>
      <c r="C126" s="3" t="s">
        <v>177</v>
      </c>
      <c r="D126" s="2" t="s">
        <v>58</v>
      </c>
      <c r="E126" s="2">
        <v>0.36854999999999999</v>
      </c>
      <c r="F126" s="4">
        <v>1680</v>
      </c>
      <c r="G126" s="5">
        <f>E126*F126</f>
        <v>619.16399999999999</v>
      </c>
      <c r="H126" s="51">
        <v>2500</v>
      </c>
      <c r="I126" s="5">
        <v>40.409999999999997</v>
      </c>
      <c r="J126" s="5">
        <f t="shared" ref="J126:J127" si="10">H126*I126</f>
        <v>101024.99999999999</v>
      </c>
      <c r="K126" s="4"/>
      <c r="L126" s="4"/>
      <c r="M126" s="4" t="s">
        <v>454</v>
      </c>
      <c r="N126" s="6"/>
      <c r="O126" s="39" t="s">
        <v>497</v>
      </c>
    </row>
    <row r="127" spans="1:15" s="12" customFormat="1" ht="20.149999999999999" customHeight="1" thickBot="1" x14ac:dyDescent="0.4">
      <c r="A127" s="2">
        <v>40</v>
      </c>
      <c r="B127" s="2"/>
      <c r="C127" s="48" t="s">
        <v>525</v>
      </c>
      <c r="D127" s="46" t="s">
        <v>526</v>
      </c>
      <c r="E127" s="2"/>
      <c r="F127" s="4"/>
      <c r="G127" s="5"/>
      <c r="H127" s="51">
        <v>380</v>
      </c>
      <c r="I127" s="5">
        <v>100</v>
      </c>
      <c r="J127" s="5">
        <f t="shared" si="10"/>
        <v>38000</v>
      </c>
      <c r="K127" s="4"/>
      <c r="L127" s="4"/>
      <c r="M127" s="4"/>
      <c r="N127" s="6"/>
      <c r="O127" s="39"/>
    </row>
    <row r="128" spans="1:15" s="12" customFormat="1" ht="20.149999999999999" customHeight="1" x14ac:dyDescent="0.35">
      <c r="A128" s="2">
        <v>41</v>
      </c>
      <c r="B128" s="2"/>
      <c r="C128" s="42" t="s">
        <v>513</v>
      </c>
      <c r="D128" s="2" t="s">
        <v>527</v>
      </c>
      <c r="E128" s="2"/>
      <c r="F128" s="4"/>
      <c r="G128" s="5"/>
      <c r="H128" s="51">
        <v>50</v>
      </c>
      <c r="I128" s="5">
        <v>80</v>
      </c>
      <c r="J128" s="5">
        <f t="shared" si="8"/>
        <v>4000</v>
      </c>
      <c r="K128" s="4"/>
      <c r="L128" s="4"/>
      <c r="M128" s="4" t="s">
        <v>452</v>
      </c>
      <c r="N128" s="6"/>
      <c r="O128" s="39"/>
    </row>
    <row r="129" spans="1:15" s="12" customFormat="1" ht="20.149999999999999" customHeight="1" x14ac:dyDescent="0.35">
      <c r="A129" s="131" t="s">
        <v>480</v>
      </c>
      <c r="B129" s="131"/>
      <c r="C129" s="131"/>
      <c r="D129" s="2"/>
      <c r="E129" s="2"/>
      <c r="F129" s="4"/>
      <c r="G129" s="31">
        <f>SUM(G88:G128)</f>
        <v>28457.492822392396</v>
      </c>
      <c r="H129" s="51"/>
      <c r="I129" s="5"/>
      <c r="J129" s="82">
        <f>SUM(J88:J128)</f>
        <v>5225385</v>
      </c>
      <c r="K129" s="4"/>
      <c r="L129" s="4"/>
      <c r="M129" s="4"/>
      <c r="N129" s="6"/>
      <c r="O129" s="3"/>
    </row>
    <row r="130" spans="1:15" s="12" customFormat="1" ht="20.149999999999999" customHeight="1" x14ac:dyDescent="0.35">
      <c r="A130" s="27" t="s">
        <v>491</v>
      </c>
      <c r="B130" s="132" t="s">
        <v>475</v>
      </c>
      <c r="C130" s="129"/>
      <c r="D130" s="10"/>
      <c r="E130" s="37"/>
      <c r="F130" s="10"/>
      <c r="G130" s="10"/>
      <c r="H130" s="52"/>
      <c r="I130" s="10"/>
      <c r="J130" s="10"/>
      <c r="K130" s="63"/>
      <c r="L130" s="63"/>
      <c r="M130" s="10"/>
      <c r="N130" s="10"/>
      <c r="O130" s="10"/>
    </row>
    <row r="131" spans="1:15" s="12" customFormat="1" ht="20.149999999999999" customHeight="1" x14ac:dyDescent="0.35">
      <c r="A131" s="2">
        <v>1</v>
      </c>
      <c r="B131" s="2" t="s">
        <v>190</v>
      </c>
      <c r="C131" s="3" t="s">
        <v>191</v>
      </c>
      <c r="D131" s="2" t="s">
        <v>58</v>
      </c>
      <c r="E131" s="2">
        <v>0.60040000000000004</v>
      </c>
      <c r="F131" s="4">
        <v>556</v>
      </c>
      <c r="G131" s="5">
        <f>E131*F131</f>
        <v>333.82240000000002</v>
      </c>
      <c r="H131" s="51">
        <v>700</v>
      </c>
      <c r="I131" s="5">
        <v>65</v>
      </c>
      <c r="J131" s="5">
        <f>H131*I131</f>
        <v>45500</v>
      </c>
      <c r="K131" s="4"/>
      <c r="L131" s="4"/>
      <c r="M131" s="4" t="s">
        <v>454</v>
      </c>
      <c r="N131" s="6"/>
      <c r="O131" s="3"/>
    </row>
    <row r="132" spans="1:15" s="12" customFormat="1" ht="20.149999999999999" customHeight="1" x14ac:dyDescent="0.35">
      <c r="A132" s="2">
        <v>2</v>
      </c>
      <c r="B132" s="2" t="s">
        <v>192</v>
      </c>
      <c r="C132" s="3" t="s">
        <v>193</v>
      </c>
      <c r="D132" s="2" t="s">
        <v>58</v>
      </c>
      <c r="E132" s="2">
        <v>0.60851851851851801</v>
      </c>
      <c r="F132" s="4">
        <v>3616</v>
      </c>
      <c r="G132" s="5">
        <f>E132*F132</f>
        <v>2200.4029629629613</v>
      </c>
      <c r="H132" s="51">
        <v>5000</v>
      </c>
      <c r="I132" s="5">
        <v>106.5</v>
      </c>
      <c r="J132" s="5">
        <f t="shared" ref="J132:J135" si="11">H132*I132</f>
        <v>532500</v>
      </c>
      <c r="K132" s="59">
        <v>106.8</v>
      </c>
      <c r="L132" s="77" t="s">
        <v>498</v>
      </c>
      <c r="M132" s="4" t="s">
        <v>460</v>
      </c>
      <c r="N132" s="6"/>
      <c r="O132" s="39" t="s">
        <v>497</v>
      </c>
    </row>
    <row r="133" spans="1:15" s="12" customFormat="1" ht="20.149999999999999" customHeight="1" x14ac:dyDescent="0.35">
      <c r="A133" s="2">
        <v>3</v>
      </c>
      <c r="B133" s="2" t="s">
        <v>238</v>
      </c>
      <c r="C133" s="3" t="s">
        <v>239</v>
      </c>
      <c r="D133" s="2" t="s">
        <v>58</v>
      </c>
      <c r="E133" s="2">
        <v>0.69499999999999995</v>
      </c>
      <c r="F133" s="4">
        <v>191</v>
      </c>
      <c r="G133" s="5">
        <f>E133*F133</f>
        <v>132.745</v>
      </c>
      <c r="H133" s="51">
        <v>240</v>
      </c>
      <c r="I133" s="5">
        <v>70</v>
      </c>
      <c r="J133" s="5">
        <f t="shared" si="11"/>
        <v>16800</v>
      </c>
      <c r="K133" s="4"/>
      <c r="L133" s="4"/>
      <c r="M133" s="4" t="s">
        <v>463</v>
      </c>
      <c r="N133" s="6"/>
      <c r="O133" s="3"/>
    </row>
    <row r="134" spans="1:15" s="12" customFormat="1" ht="20.149999999999999" customHeight="1" x14ac:dyDescent="0.35">
      <c r="A134" s="2">
        <v>4</v>
      </c>
      <c r="B134" s="2"/>
      <c r="C134" s="1" t="s">
        <v>417</v>
      </c>
      <c r="D134" s="2" t="s">
        <v>58</v>
      </c>
      <c r="E134" s="2"/>
      <c r="F134" s="4"/>
      <c r="G134" s="5">
        <f>E134*F134</f>
        <v>0</v>
      </c>
      <c r="H134" s="51">
        <v>50</v>
      </c>
      <c r="I134" s="5">
        <v>50</v>
      </c>
      <c r="J134" s="5">
        <f t="shared" si="11"/>
        <v>2500</v>
      </c>
      <c r="K134" s="4"/>
      <c r="L134" s="4"/>
      <c r="M134" s="4" t="s">
        <v>459</v>
      </c>
      <c r="N134" s="6"/>
      <c r="O134" s="3"/>
    </row>
    <row r="135" spans="1:15" s="12" customFormat="1" ht="20.149999999999999" customHeight="1" x14ac:dyDescent="0.35">
      <c r="A135" s="2">
        <v>5</v>
      </c>
      <c r="B135" s="2" t="s">
        <v>208</v>
      </c>
      <c r="C135" s="3" t="s">
        <v>209</v>
      </c>
      <c r="D135" s="2" t="s">
        <v>11</v>
      </c>
      <c r="E135" s="2">
        <v>0.225002812535156</v>
      </c>
      <c r="F135" s="4">
        <v>777</v>
      </c>
      <c r="G135" s="5">
        <f>E135*F135</f>
        <v>174.82718533981622</v>
      </c>
      <c r="H135" s="51">
        <v>900</v>
      </c>
      <c r="I135" s="5">
        <v>24</v>
      </c>
      <c r="J135" s="5">
        <f t="shared" si="11"/>
        <v>21600</v>
      </c>
      <c r="K135" s="4"/>
      <c r="L135" s="4"/>
      <c r="M135" s="4" t="s">
        <v>460</v>
      </c>
      <c r="N135" s="6"/>
      <c r="O135" s="3"/>
    </row>
    <row r="136" spans="1:15" s="12" customFormat="1" ht="20.149999999999999" customHeight="1" x14ac:dyDescent="0.35">
      <c r="A136" s="131" t="s">
        <v>480</v>
      </c>
      <c r="B136" s="131"/>
      <c r="C136" s="131"/>
      <c r="D136" s="2"/>
      <c r="E136" s="2"/>
      <c r="F136" s="4"/>
      <c r="G136" s="31">
        <f>SUM(G131:G135)</f>
        <v>2841.7975483027776</v>
      </c>
      <c r="H136" s="51"/>
      <c r="I136" s="5"/>
      <c r="J136" s="82">
        <f>SUM(J131:J135)</f>
        <v>618900</v>
      </c>
      <c r="K136" s="4"/>
      <c r="L136" s="4"/>
      <c r="M136" s="4"/>
      <c r="N136" s="6"/>
      <c r="O136" s="3"/>
    </row>
    <row r="137" spans="1:15" s="12" customFormat="1" ht="20.149999999999999" customHeight="1" x14ac:dyDescent="0.35">
      <c r="A137" s="27" t="s">
        <v>492</v>
      </c>
      <c r="B137" s="132" t="s">
        <v>476</v>
      </c>
      <c r="C137" s="129"/>
      <c r="D137" s="10"/>
      <c r="E137" s="37"/>
      <c r="F137" s="10"/>
      <c r="G137" s="10"/>
      <c r="H137" s="52"/>
      <c r="I137" s="10"/>
      <c r="J137" s="10"/>
      <c r="K137" s="63"/>
      <c r="L137" s="63"/>
      <c r="M137" s="10"/>
      <c r="N137" s="10"/>
      <c r="O137" s="10"/>
    </row>
    <row r="138" spans="1:15" s="12" customFormat="1" ht="20.149999999999999" customHeight="1" x14ac:dyDescent="0.35">
      <c r="A138" s="2">
        <v>1</v>
      </c>
      <c r="B138" s="2" t="s">
        <v>7</v>
      </c>
      <c r="C138" s="3" t="s">
        <v>8</v>
      </c>
      <c r="D138" s="2" t="s">
        <v>5</v>
      </c>
      <c r="E138" s="2">
        <v>0.20745032956759299</v>
      </c>
      <c r="F138" s="4">
        <v>751</v>
      </c>
      <c r="G138" s="5">
        <v>155.79519750526234</v>
      </c>
      <c r="H138" s="51">
        <v>900</v>
      </c>
      <c r="I138" s="5">
        <v>22</v>
      </c>
      <c r="J138" s="5">
        <f>H138*I138</f>
        <v>19800</v>
      </c>
      <c r="K138" s="5">
        <v>27</v>
      </c>
      <c r="L138" s="4" t="s">
        <v>501</v>
      </c>
      <c r="M138" s="4" t="s">
        <v>463</v>
      </c>
      <c r="N138" s="6"/>
      <c r="O138" s="3"/>
    </row>
    <row r="139" spans="1:15" s="12" customFormat="1" ht="20.149999999999999" customHeight="1" x14ac:dyDescent="0.35">
      <c r="A139" s="2">
        <v>2</v>
      </c>
      <c r="B139" s="2" t="s">
        <v>29</v>
      </c>
      <c r="C139" s="3" t="s">
        <v>30</v>
      </c>
      <c r="D139" s="2" t="s">
        <v>5</v>
      </c>
      <c r="E139" s="2">
        <v>0.16499689258261599</v>
      </c>
      <c r="F139" s="4">
        <v>25201</v>
      </c>
      <c r="G139" s="5">
        <v>4158.0866899745051</v>
      </c>
      <c r="H139" s="51">
        <v>36000</v>
      </c>
      <c r="I139" s="5">
        <v>18.07</v>
      </c>
      <c r="J139" s="5">
        <f t="shared" ref="J139:J147" si="12">H139*I139</f>
        <v>650520</v>
      </c>
      <c r="K139" s="59">
        <v>18.600000000000001</v>
      </c>
      <c r="L139" s="77" t="s">
        <v>498</v>
      </c>
      <c r="M139" s="4" t="s">
        <v>460</v>
      </c>
      <c r="N139" s="6"/>
      <c r="O139" s="39" t="s">
        <v>497</v>
      </c>
    </row>
    <row r="140" spans="1:15" s="12" customFormat="1" ht="20.149999999999999" customHeight="1" x14ac:dyDescent="0.35">
      <c r="A140" s="2">
        <v>3</v>
      </c>
      <c r="B140" s="2" t="s">
        <v>114</v>
      </c>
      <c r="C140" s="3" t="s">
        <v>115</v>
      </c>
      <c r="D140" s="2" t="s">
        <v>58</v>
      </c>
      <c r="E140" s="2">
        <v>8.1806340778506001E-2</v>
      </c>
      <c r="F140" s="4">
        <v>1164</v>
      </c>
      <c r="G140" s="5">
        <v>95.222580666180988</v>
      </c>
      <c r="H140" s="51">
        <v>1400</v>
      </c>
      <c r="I140" s="74">
        <v>8.9600000000000009</v>
      </c>
      <c r="J140" s="5">
        <f t="shared" si="12"/>
        <v>12544.000000000002</v>
      </c>
      <c r="K140" s="74">
        <v>16.86</v>
      </c>
      <c r="L140" s="77" t="s">
        <v>498</v>
      </c>
      <c r="M140" s="4" t="s">
        <v>454</v>
      </c>
      <c r="N140" s="6"/>
      <c r="O140" s="3"/>
    </row>
    <row r="141" spans="1:15" s="12" customFormat="1" ht="20.149999999999999" customHeight="1" x14ac:dyDescent="0.35">
      <c r="A141" s="2">
        <v>4</v>
      </c>
      <c r="B141" s="2" t="s">
        <v>116</v>
      </c>
      <c r="C141" s="3" t="s">
        <v>117</v>
      </c>
      <c r="D141" s="2" t="s">
        <v>58</v>
      </c>
      <c r="E141" s="2">
        <v>8.6281447447024096E-2</v>
      </c>
      <c r="F141" s="4">
        <v>1036</v>
      </c>
      <c r="G141" s="5">
        <v>89.387579555116957</v>
      </c>
      <c r="H141" s="51">
        <v>1300</v>
      </c>
      <c r="I141" s="5">
        <v>8.57</v>
      </c>
      <c r="J141" s="5">
        <f t="shared" si="12"/>
        <v>11141</v>
      </c>
      <c r="K141" s="74">
        <v>15.17</v>
      </c>
      <c r="L141" s="77" t="s">
        <v>498</v>
      </c>
      <c r="M141" s="4" t="s">
        <v>454</v>
      </c>
      <c r="N141" s="6"/>
      <c r="O141" s="3"/>
    </row>
    <row r="142" spans="1:15" s="12" customFormat="1" ht="20.149999999999999" customHeight="1" x14ac:dyDescent="0.35">
      <c r="A142" s="2">
        <v>5</v>
      </c>
      <c r="B142" s="2" t="s">
        <v>168</v>
      </c>
      <c r="C142" s="3" t="s">
        <v>169</v>
      </c>
      <c r="D142" s="2" t="s">
        <v>58</v>
      </c>
      <c r="E142" s="2">
        <v>0.52744186046511599</v>
      </c>
      <c r="F142" s="4">
        <v>56</v>
      </c>
      <c r="G142" s="5">
        <v>29.536744186046494</v>
      </c>
      <c r="H142" s="51">
        <v>100</v>
      </c>
      <c r="I142" s="5">
        <v>54.47</v>
      </c>
      <c r="J142" s="5">
        <f t="shared" si="12"/>
        <v>5447</v>
      </c>
      <c r="K142" s="4"/>
      <c r="L142" s="4"/>
      <c r="M142" s="4" t="s">
        <v>454</v>
      </c>
      <c r="N142" s="6"/>
      <c r="O142" s="3"/>
    </row>
    <row r="143" spans="1:15" s="12" customFormat="1" ht="20.149999999999999" customHeight="1" x14ac:dyDescent="0.35">
      <c r="A143" s="2">
        <v>6</v>
      </c>
      <c r="B143" s="2" t="s">
        <v>212</v>
      </c>
      <c r="C143" s="3" t="s">
        <v>213</v>
      </c>
      <c r="D143" s="2" t="s">
        <v>58</v>
      </c>
      <c r="E143" s="2">
        <v>0.18363452729109001</v>
      </c>
      <c r="F143" s="4">
        <v>123</v>
      </c>
      <c r="G143" s="5">
        <v>22.587046856804072</v>
      </c>
      <c r="H143" s="51">
        <v>150</v>
      </c>
      <c r="I143" s="5">
        <v>20</v>
      </c>
      <c r="J143" s="5">
        <f t="shared" si="12"/>
        <v>3000</v>
      </c>
      <c r="K143" s="4"/>
      <c r="L143" s="4"/>
      <c r="M143" s="4" t="s">
        <v>459</v>
      </c>
      <c r="N143" s="6"/>
      <c r="O143" s="3"/>
    </row>
    <row r="144" spans="1:15" s="12" customFormat="1" ht="20.149999999999999" customHeight="1" x14ac:dyDescent="0.35">
      <c r="A144" s="2">
        <v>7</v>
      </c>
      <c r="B144" s="2" t="s">
        <v>358</v>
      </c>
      <c r="C144" s="3" t="s">
        <v>359</v>
      </c>
      <c r="D144" s="2" t="s">
        <v>58</v>
      </c>
      <c r="E144" s="2">
        <v>1.4492</v>
      </c>
      <c r="F144" s="4">
        <v>100</v>
      </c>
      <c r="G144" s="5">
        <v>144.92000000000002</v>
      </c>
      <c r="H144" s="51">
        <v>600</v>
      </c>
      <c r="I144" s="5">
        <v>261.66000000000003</v>
      </c>
      <c r="J144" s="5">
        <f t="shared" si="12"/>
        <v>156996.00000000003</v>
      </c>
      <c r="K144" s="64">
        <v>75</v>
      </c>
      <c r="L144" s="79" t="s">
        <v>498</v>
      </c>
      <c r="M144" s="4" t="s">
        <v>464</v>
      </c>
      <c r="N144" s="6"/>
      <c r="O144" s="39" t="s">
        <v>497</v>
      </c>
    </row>
    <row r="145" spans="1:15" s="12" customFormat="1" ht="20.149999999999999" customHeight="1" x14ac:dyDescent="0.35">
      <c r="A145" s="2">
        <v>8</v>
      </c>
      <c r="B145" s="2" t="s">
        <v>436</v>
      </c>
      <c r="C145" s="3" t="s">
        <v>445</v>
      </c>
      <c r="D145" s="2" t="s">
        <v>58</v>
      </c>
      <c r="E145" s="2"/>
      <c r="F145" s="4"/>
      <c r="G145" s="5"/>
      <c r="H145" s="51">
        <v>600</v>
      </c>
      <c r="I145" s="5">
        <v>65</v>
      </c>
      <c r="J145" s="5">
        <f t="shared" si="12"/>
        <v>39000</v>
      </c>
      <c r="K145" s="70">
        <v>57</v>
      </c>
      <c r="L145" s="4" t="s">
        <v>498</v>
      </c>
      <c r="M145" s="4" t="s">
        <v>458</v>
      </c>
      <c r="N145" s="6"/>
      <c r="O145" s="39" t="s">
        <v>497</v>
      </c>
    </row>
    <row r="146" spans="1:15" s="12" customFormat="1" ht="20.149999999999999" customHeight="1" x14ac:dyDescent="0.35">
      <c r="A146" s="2">
        <v>9</v>
      </c>
      <c r="B146" s="2" t="s">
        <v>437</v>
      </c>
      <c r="C146" s="3" t="s">
        <v>446</v>
      </c>
      <c r="D146" s="2" t="s">
        <v>58</v>
      </c>
      <c r="E146" s="2"/>
      <c r="F146" s="4"/>
      <c r="G146" s="5"/>
      <c r="H146" s="51">
        <v>600</v>
      </c>
      <c r="I146" s="5">
        <v>50</v>
      </c>
      <c r="J146" s="5">
        <f t="shared" si="12"/>
        <v>30000</v>
      </c>
      <c r="K146" s="70">
        <v>50</v>
      </c>
      <c r="L146" s="4" t="s">
        <v>498</v>
      </c>
      <c r="M146" s="4" t="s">
        <v>460</v>
      </c>
      <c r="N146" s="6"/>
      <c r="O146" s="39" t="s">
        <v>497</v>
      </c>
    </row>
    <row r="147" spans="1:15" s="12" customFormat="1" ht="20.149999999999999" customHeight="1" x14ac:dyDescent="0.35">
      <c r="A147" s="2">
        <v>10</v>
      </c>
      <c r="B147" s="2" t="s">
        <v>222</v>
      </c>
      <c r="C147" s="3" t="s">
        <v>223</v>
      </c>
      <c r="D147" s="2" t="s">
        <v>58</v>
      </c>
      <c r="E147" s="2">
        <v>0.181566439763101</v>
      </c>
      <c r="F147" s="4">
        <v>19858</v>
      </c>
      <c r="G147" s="5">
        <f>E147*F147</f>
        <v>3605.5463608156597</v>
      </c>
      <c r="H147" s="51">
        <v>27000</v>
      </c>
      <c r="I147" s="5">
        <v>25</v>
      </c>
      <c r="J147" s="5">
        <f t="shared" si="12"/>
        <v>675000</v>
      </c>
      <c r="K147" s="64">
        <v>25</v>
      </c>
      <c r="L147" s="77" t="s">
        <v>501</v>
      </c>
      <c r="M147" s="4" t="s">
        <v>451</v>
      </c>
      <c r="N147" s="6"/>
      <c r="O147" s="39" t="s">
        <v>497</v>
      </c>
    </row>
    <row r="148" spans="1:15" s="12" customFormat="1" ht="20.149999999999999" customHeight="1" x14ac:dyDescent="0.35">
      <c r="A148" s="131" t="s">
        <v>480</v>
      </c>
      <c r="B148" s="131"/>
      <c r="C148" s="131"/>
      <c r="D148" s="2"/>
      <c r="E148" s="2"/>
      <c r="F148" s="4"/>
      <c r="G148" s="31">
        <f>SUM(G138:G147)</f>
        <v>8301.0821995595743</v>
      </c>
      <c r="H148" s="51"/>
      <c r="I148" s="5"/>
      <c r="J148" s="82">
        <f>SUM(J138:J147)</f>
        <v>1603448</v>
      </c>
      <c r="K148" s="4"/>
      <c r="L148" s="4"/>
      <c r="M148" s="4"/>
      <c r="N148" s="6"/>
      <c r="O148" s="3"/>
    </row>
    <row r="149" spans="1:15" s="12" customFormat="1" ht="20.149999999999999" customHeight="1" x14ac:dyDescent="0.35">
      <c r="A149" s="27" t="s">
        <v>493</v>
      </c>
      <c r="B149" s="132" t="s">
        <v>477</v>
      </c>
      <c r="C149" s="129"/>
      <c r="D149" s="10"/>
      <c r="E149" s="37"/>
      <c r="F149" s="10"/>
      <c r="G149" s="10"/>
      <c r="H149" s="52"/>
      <c r="I149" s="10"/>
      <c r="J149" s="10"/>
      <c r="K149" s="63"/>
      <c r="L149" s="63"/>
      <c r="M149" s="10"/>
      <c r="N149" s="10"/>
      <c r="O149" s="10"/>
    </row>
    <row r="150" spans="1:15" s="12" customFormat="1" ht="20.149999999999999" customHeight="1" x14ac:dyDescent="0.35">
      <c r="A150" s="2">
        <v>1</v>
      </c>
      <c r="B150" s="2" t="s">
        <v>73</v>
      </c>
      <c r="C150" s="3" t="s">
        <v>74</v>
      </c>
      <c r="D150" s="2" t="s">
        <v>58</v>
      </c>
      <c r="E150" s="2">
        <v>1.9875570302778901E-2</v>
      </c>
      <c r="F150" s="4">
        <v>4800</v>
      </c>
      <c r="G150" s="5">
        <v>95.40273745333873</v>
      </c>
      <c r="H150" s="51">
        <f>F150*25%+F150</f>
        <v>6000</v>
      </c>
      <c r="I150" s="5">
        <v>2</v>
      </c>
      <c r="J150" s="5">
        <f>H150*I150</f>
        <v>12000</v>
      </c>
      <c r="K150" s="4"/>
      <c r="L150" s="4"/>
      <c r="M150" s="4" t="s">
        <v>459</v>
      </c>
      <c r="N150" s="6"/>
      <c r="O150" s="3"/>
    </row>
    <row r="151" spans="1:15" s="12" customFormat="1" ht="20.149999999999999" customHeight="1" x14ac:dyDescent="0.35">
      <c r="A151" s="2">
        <v>2</v>
      </c>
      <c r="B151" s="2" t="s">
        <v>75</v>
      </c>
      <c r="C151" s="3" t="s">
        <v>76</v>
      </c>
      <c r="D151" s="2" t="s">
        <v>58</v>
      </c>
      <c r="E151" s="2">
        <v>1.94016433200088E-2</v>
      </c>
      <c r="F151" s="4">
        <v>3340</v>
      </c>
      <c r="G151" s="5">
        <v>64.801488688829394</v>
      </c>
      <c r="H151" s="51">
        <v>4200</v>
      </c>
      <c r="I151" s="5">
        <v>2</v>
      </c>
      <c r="J151" s="5">
        <f t="shared" ref="J151:J168" si="13">H151*I151</f>
        <v>8400</v>
      </c>
      <c r="K151" s="4"/>
      <c r="L151" s="4"/>
      <c r="M151" s="4" t="s">
        <v>456</v>
      </c>
      <c r="N151" s="6"/>
      <c r="O151" s="3"/>
    </row>
    <row r="152" spans="1:15" s="12" customFormat="1" ht="20.149999999999999" customHeight="1" x14ac:dyDescent="0.35">
      <c r="A152" s="2">
        <v>3</v>
      </c>
      <c r="B152" s="2" t="s">
        <v>93</v>
      </c>
      <c r="C152" s="3" t="s">
        <v>94</v>
      </c>
      <c r="D152" s="2" t="s">
        <v>58</v>
      </c>
      <c r="E152" s="2">
        <v>1.8263577118030401E-2</v>
      </c>
      <c r="F152" s="4">
        <v>35700</v>
      </c>
      <c r="G152" s="5">
        <v>652.0097031136853</v>
      </c>
      <c r="H152" s="51">
        <v>50000</v>
      </c>
      <c r="I152" s="5">
        <v>2</v>
      </c>
      <c r="J152" s="5">
        <f t="shared" si="13"/>
        <v>100000</v>
      </c>
      <c r="K152" s="4"/>
      <c r="L152" s="4"/>
      <c r="M152" s="4" t="s">
        <v>460</v>
      </c>
      <c r="N152" s="6"/>
      <c r="O152" s="39" t="s">
        <v>497</v>
      </c>
    </row>
    <row r="153" spans="1:15" s="12" customFormat="1" ht="20.149999999999999" customHeight="1" x14ac:dyDescent="0.35">
      <c r="A153" s="2">
        <v>4</v>
      </c>
      <c r="B153" s="2" t="s">
        <v>134</v>
      </c>
      <c r="C153" s="3" t="s">
        <v>135</v>
      </c>
      <c r="D153" s="2" t="s">
        <v>58</v>
      </c>
      <c r="E153" s="2">
        <v>4.9918882379450198E-2</v>
      </c>
      <c r="F153" s="4">
        <v>30330</v>
      </c>
      <c r="G153" s="5">
        <v>1514.0397025687246</v>
      </c>
      <c r="H153" s="51">
        <v>42000</v>
      </c>
      <c r="I153" s="5">
        <v>15</v>
      </c>
      <c r="J153" s="5">
        <f t="shared" si="13"/>
        <v>630000</v>
      </c>
      <c r="K153" s="65">
        <v>15</v>
      </c>
      <c r="L153" s="77" t="s">
        <v>498</v>
      </c>
      <c r="M153" s="4" t="s">
        <v>459</v>
      </c>
      <c r="N153" s="6"/>
      <c r="O153" s="39" t="s">
        <v>497</v>
      </c>
    </row>
    <row r="154" spans="1:15" s="12" customFormat="1" ht="20.149999999999999" customHeight="1" x14ac:dyDescent="0.35">
      <c r="A154" s="2">
        <v>5</v>
      </c>
      <c r="B154" s="2" t="s">
        <v>528</v>
      </c>
      <c r="C154" s="3" t="s">
        <v>529</v>
      </c>
      <c r="D154" s="2" t="s">
        <v>58</v>
      </c>
      <c r="E154" s="2">
        <v>2.6833329999999999E-2</v>
      </c>
      <c r="F154" s="4">
        <v>18000</v>
      </c>
      <c r="G154" s="5">
        <f>E154*F154</f>
        <v>482.99993999999998</v>
      </c>
      <c r="H154" s="51">
        <v>25200</v>
      </c>
      <c r="I154" s="5">
        <v>3.6</v>
      </c>
      <c r="J154" s="5">
        <f t="shared" si="13"/>
        <v>90720</v>
      </c>
      <c r="K154" s="65">
        <v>3.56</v>
      </c>
      <c r="L154" s="77" t="s">
        <v>498</v>
      </c>
      <c r="M154" s="4"/>
      <c r="N154" s="6"/>
      <c r="O154" s="39"/>
    </row>
    <row r="155" spans="1:15" s="12" customFormat="1" ht="20.149999999999999" customHeight="1" x14ac:dyDescent="0.35">
      <c r="A155" s="2">
        <v>6</v>
      </c>
      <c r="B155" s="2" t="s">
        <v>180</v>
      </c>
      <c r="C155" s="3" t="s">
        <v>181</v>
      </c>
      <c r="D155" s="2" t="s">
        <v>58</v>
      </c>
      <c r="E155" s="2">
        <v>4.0437788018433098E-2</v>
      </c>
      <c r="F155" s="4">
        <v>25486</v>
      </c>
      <c r="G155" s="5">
        <v>1030.597465437786</v>
      </c>
      <c r="H155" s="51">
        <v>35500</v>
      </c>
      <c r="I155" s="5">
        <v>6.89</v>
      </c>
      <c r="J155" s="5">
        <f t="shared" si="13"/>
        <v>244595</v>
      </c>
      <c r="K155" s="59">
        <v>6.89</v>
      </c>
      <c r="L155" s="77" t="s">
        <v>498</v>
      </c>
      <c r="M155" s="4" t="s">
        <v>460</v>
      </c>
      <c r="N155" s="6"/>
      <c r="O155" s="39" t="s">
        <v>497</v>
      </c>
    </row>
    <row r="156" spans="1:15" s="12" customFormat="1" ht="20.149999999999999" customHeight="1" x14ac:dyDescent="0.35">
      <c r="A156" s="2">
        <v>7</v>
      </c>
      <c r="B156" s="2" t="s">
        <v>182</v>
      </c>
      <c r="C156" s="3" t="s">
        <v>183</v>
      </c>
      <c r="D156" s="2" t="s">
        <v>58</v>
      </c>
      <c r="E156" s="2">
        <v>4.36953807740324E-2</v>
      </c>
      <c r="F156" s="4">
        <v>592</v>
      </c>
      <c r="G156" s="5">
        <v>25.86766541822718</v>
      </c>
      <c r="H156" s="51">
        <v>720</v>
      </c>
      <c r="I156" s="5">
        <v>4</v>
      </c>
      <c r="J156" s="5">
        <f t="shared" si="13"/>
        <v>2880</v>
      </c>
      <c r="K156" s="4"/>
      <c r="L156" s="4"/>
      <c r="M156" s="4" t="s">
        <v>459</v>
      </c>
      <c r="N156" s="6"/>
      <c r="O156" s="3"/>
    </row>
    <row r="157" spans="1:15" s="12" customFormat="1" ht="20.149999999999999" customHeight="1" x14ac:dyDescent="0.35">
      <c r="A157" s="2">
        <v>8</v>
      </c>
      <c r="B157" s="2" t="s">
        <v>184</v>
      </c>
      <c r="C157" s="3" t="s">
        <v>185</v>
      </c>
      <c r="D157" s="2" t="s">
        <v>58</v>
      </c>
      <c r="E157" s="2">
        <v>0.100626261958716</v>
      </c>
      <c r="F157" s="4">
        <v>9832</v>
      </c>
      <c r="G157" s="5">
        <v>989.35740757809572</v>
      </c>
      <c r="H157" s="51">
        <v>13500</v>
      </c>
      <c r="I157" s="5">
        <v>22</v>
      </c>
      <c r="J157" s="5">
        <f t="shared" si="13"/>
        <v>297000</v>
      </c>
      <c r="K157" s="65">
        <v>22</v>
      </c>
      <c r="L157" s="77" t="s">
        <v>498</v>
      </c>
      <c r="M157" s="4" t="s">
        <v>460</v>
      </c>
      <c r="N157" s="6"/>
      <c r="O157" s="39" t="s">
        <v>497</v>
      </c>
    </row>
    <row r="158" spans="1:15" s="12" customFormat="1" ht="20.149999999999999" customHeight="1" x14ac:dyDescent="0.35">
      <c r="A158" s="2">
        <v>9</v>
      </c>
      <c r="B158" s="2" t="s">
        <v>186</v>
      </c>
      <c r="C158" s="3" t="s">
        <v>187</v>
      </c>
      <c r="D158" s="2" t="s">
        <v>58</v>
      </c>
      <c r="E158" s="2">
        <v>5.5716177861873203E-2</v>
      </c>
      <c r="F158" s="4">
        <v>12292</v>
      </c>
      <c r="G158" s="5">
        <v>684.86325827814539</v>
      </c>
      <c r="H158" s="51">
        <v>17000</v>
      </c>
      <c r="I158" s="5">
        <v>6</v>
      </c>
      <c r="J158" s="5">
        <f t="shared" si="13"/>
        <v>102000</v>
      </c>
      <c r="K158" s="4"/>
      <c r="L158" s="4"/>
      <c r="M158" s="4" t="s">
        <v>459</v>
      </c>
      <c r="N158" s="6"/>
      <c r="O158" s="39" t="s">
        <v>497</v>
      </c>
    </row>
    <row r="159" spans="1:15" s="12" customFormat="1" ht="20.149999999999999" customHeight="1" x14ac:dyDescent="0.35">
      <c r="A159" s="2">
        <v>10</v>
      </c>
      <c r="B159" s="2" t="s">
        <v>218</v>
      </c>
      <c r="C159" s="3" t="s">
        <v>219</v>
      </c>
      <c r="D159" s="2" t="s">
        <v>58</v>
      </c>
      <c r="E159" s="2">
        <v>2.8223899371069099E-2</v>
      </c>
      <c r="F159" s="4">
        <v>36300</v>
      </c>
      <c r="G159" s="5">
        <v>1024.5275471698083</v>
      </c>
      <c r="H159" s="51">
        <v>51000</v>
      </c>
      <c r="I159" s="5">
        <v>5</v>
      </c>
      <c r="J159" s="5">
        <f t="shared" si="13"/>
        <v>255000</v>
      </c>
      <c r="K159" s="59">
        <v>5.05</v>
      </c>
      <c r="L159" s="77" t="s">
        <v>498</v>
      </c>
      <c r="M159" s="4" t="s">
        <v>460</v>
      </c>
      <c r="N159" s="6"/>
      <c r="O159" s="39" t="s">
        <v>497</v>
      </c>
    </row>
    <row r="160" spans="1:15" s="12" customFormat="1" ht="20.149999999999999" customHeight="1" x14ac:dyDescent="0.35">
      <c r="A160" s="2">
        <v>11</v>
      </c>
      <c r="B160" s="2" t="s">
        <v>297</v>
      </c>
      <c r="C160" s="3" t="s">
        <v>298</v>
      </c>
      <c r="D160" s="2" t="s">
        <v>58</v>
      </c>
      <c r="E160" s="2">
        <v>1.45571428571428E-2</v>
      </c>
      <c r="F160" s="4">
        <v>2420</v>
      </c>
      <c r="G160" s="5">
        <v>35.228285714285576</v>
      </c>
      <c r="H160" s="51">
        <v>3000</v>
      </c>
      <c r="I160" s="5">
        <v>1.6</v>
      </c>
      <c r="J160" s="5">
        <f t="shared" si="13"/>
        <v>4800</v>
      </c>
      <c r="K160" s="4"/>
      <c r="L160" s="4"/>
      <c r="M160" s="4" t="s">
        <v>460</v>
      </c>
      <c r="N160" s="6"/>
      <c r="O160" s="3"/>
    </row>
    <row r="161" spans="1:15" s="12" customFormat="1" ht="20.149999999999999" customHeight="1" x14ac:dyDescent="0.35">
      <c r="A161" s="2">
        <v>12</v>
      </c>
      <c r="B161" s="2" t="s">
        <v>299</v>
      </c>
      <c r="C161" s="3" t="s">
        <v>300</v>
      </c>
      <c r="D161" s="2" t="s">
        <v>58</v>
      </c>
      <c r="E161" s="2">
        <v>2.3218085106382898E-2</v>
      </c>
      <c r="F161" s="4">
        <v>2178</v>
      </c>
      <c r="G161" s="5">
        <v>50.568989361701952</v>
      </c>
      <c r="H161" s="51">
        <v>2800</v>
      </c>
      <c r="I161" s="5">
        <v>2.5</v>
      </c>
      <c r="J161" s="5">
        <f t="shared" si="13"/>
        <v>7000</v>
      </c>
      <c r="K161" s="4"/>
      <c r="L161" s="4"/>
      <c r="M161" s="4" t="s">
        <v>460</v>
      </c>
      <c r="N161" s="6"/>
      <c r="O161" s="3"/>
    </row>
    <row r="162" spans="1:15" s="12" customFormat="1" ht="20.149999999999999" customHeight="1" x14ac:dyDescent="0.35">
      <c r="A162" s="2">
        <v>13</v>
      </c>
      <c r="B162" s="2" t="s">
        <v>301</v>
      </c>
      <c r="C162" s="3" t="s">
        <v>302</v>
      </c>
      <c r="D162" s="2" t="s">
        <v>58</v>
      </c>
      <c r="E162" s="2">
        <v>1.4995122404422301E-2</v>
      </c>
      <c r="F162" s="4">
        <v>167100</v>
      </c>
      <c r="G162" s="5">
        <v>2505.6849537789662</v>
      </c>
      <c r="H162" s="51">
        <v>240000</v>
      </c>
      <c r="I162" s="5">
        <v>1.86</v>
      </c>
      <c r="J162" s="5">
        <f t="shared" si="13"/>
        <v>446400</v>
      </c>
      <c r="K162" s="59">
        <v>1.86</v>
      </c>
      <c r="L162" s="77" t="s">
        <v>498</v>
      </c>
      <c r="M162" s="4" t="s">
        <v>454</v>
      </c>
      <c r="N162" s="6"/>
      <c r="O162" s="39" t="s">
        <v>497</v>
      </c>
    </row>
    <row r="163" spans="1:15" s="12" customFormat="1" ht="20.149999999999999" customHeight="1" x14ac:dyDescent="0.35">
      <c r="A163" s="2">
        <v>14</v>
      </c>
      <c r="B163" s="2" t="s">
        <v>325</v>
      </c>
      <c r="C163" s="3" t="s">
        <v>326</v>
      </c>
      <c r="D163" s="2" t="s">
        <v>58</v>
      </c>
      <c r="E163" s="2">
        <v>9.4549109893316899E-3</v>
      </c>
      <c r="F163" s="4">
        <v>666050</v>
      </c>
      <c r="G163" s="5">
        <v>6297.4434644443718</v>
      </c>
      <c r="H163" s="51">
        <v>900000</v>
      </c>
      <c r="I163" s="5">
        <v>1.8</v>
      </c>
      <c r="J163" s="5">
        <f t="shared" si="13"/>
        <v>1620000</v>
      </c>
      <c r="K163" s="59">
        <v>1.62</v>
      </c>
      <c r="L163" s="77" t="s">
        <v>498</v>
      </c>
      <c r="M163" s="4" t="s">
        <v>460</v>
      </c>
      <c r="N163" s="6"/>
      <c r="O163" s="39" t="s">
        <v>497</v>
      </c>
    </row>
    <row r="164" spans="1:15" s="12" customFormat="1" ht="20.149999999999999" customHeight="1" x14ac:dyDescent="0.35">
      <c r="A164" s="2">
        <v>15</v>
      </c>
      <c r="B164" s="2" t="s">
        <v>352</v>
      </c>
      <c r="C164" s="3" t="s">
        <v>353</v>
      </c>
      <c r="D164" s="2" t="s">
        <v>58</v>
      </c>
      <c r="E164" s="2">
        <v>0.161227436823104</v>
      </c>
      <c r="F164" s="4">
        <v>4200</v>
      </c>
      <c r="G164" s="5">
        <v>677.15523465703677</v>
      </c>
      <c r="H164" s="51">
        <v>5000</v>
      </c>
      <c r="I164" s="5">
        <v>10</v>
      </c>
      <c r="J164" s="5">
        <f t="shared" si="13"/>
        <v>50000</v>
      </c>
      <c r="K164" s="4"/>
      <c r="L164" s="4"/>
      <c r="M164" s="4" t="s">
        <v>460</v>
      </c>
      <c r="N164" s="6"/>
      <c r="O164" s="3"/>
    </row>
    <row r="165" spans="1:15" s="12" customFormat="1" ht="20.149999999999999" customHeight="1" x14ac:dyDescent="0.35">
      <c r="A165" s="2">
        <v>16</v>
      </c>
      <c r="B165" s="2" t="s">
        <v>354</v>
      </c>
      <c r="C165" s="3" t="s">
        <v>355</v>
      </c>
      <c r="D165" s="2" t="s">
        <v>58</v>
      </c>
      <c r="E165" s="2">
        <v>5.7389516957862201E-2</v>
      </c>
      <c r="F165" s="4">
        <v>13200</v>
      </c>
      <c r="G165" s="5">
        <v>757.54162384378105</v>
      </c>
      <c r="H165" s="51">
        <v>18000</v>
      </c>
      <c r="I165" s="5">
        <v>5</v>
      </c>
      <c r="J165" s="5">
        <f t="shared" si="13"/>
        <v>90000</v>
      </c>
      <c r="K165" s="65">
        <v>4.5</v>
      </c>
      <c r="L165" s="79" t="s">
        <v>498</v>
      </c>
      <c r="M165" s="4" t="s">
        <v>460</v>
      </c>
      <c r="N165" s="6"/>
      <c r="O165" s="39" t="s">
        <v>497</v>
      </c>
    </row>
    <row r="166" spans="1:15" s="12" customFormat="1" ht="20.149999999999999" customHeight="1" x14ac:dyDescent="0.35">
      <c r="A166" s="2">
        <v>17</v>
      </c>
      <c r="B166" s="2" t="s">
        <v>364</v>
      </c>
      <c r="C166" s="14" t="s">
        <v>365</v>
      </c>
      <c r="D166" s="2" t="s">
        <v>58</v>
      </c>
      <c r="E166" s="2">
        <v>2.70802469135802E-2</v>
      </c>
      <c r="F166" s="4">
        <v>7200</v>
      </c>
      <c r="G166" s="5">
        <v>194.97777777777745</v>
      </c>
      <c r="H166" s="51">
        <f t="shared" ref="H166" si="14">F166*25%+F166</f>
        <v>9000</v>
      </c>
      <c r="I166" s="5">
        <v>3</v>
      </c>
      <c r="J166" s="5">
        <f t="shared" si="13"/>
        <v>27000</v>
      </c>
      <c r="K166" s="4"/>
      <c r="L166" s="4"/>
      <c r="M166" s="4" t="s">
        <v>459</v>
      </c>
      <c r="N166" s="6"/>
      <c r="O166" s="3"/>
    </row>
    <row r="167" spans="1:15" s="12" customFormat="1" ht="20.149999999999999" customHeight="1" x14ac:dyDescent="0.35">
      <c r="A167" s="2">
        <v>18</v>
      </c>
      <c r="B167" s="2" t="s">
        <v>438</v>
      </c>
      <c r="C167" s="3" t="s">
        <v>447</v>
      </c>
      <c r="D167" s="2" t="s">
        <v>58</v>
      </c>
      <c r="E167" s="2"/>
      <c r="F167" s="4">
        <v>0</v>
      </c>
      <c r="G167" s="5"/>
      <c r="H167" s="51">
        <v>18000</v>
      </c>
      <c r="I167" s="5">
        <v>1.65</v>
      </c>
      <c r="J167" s="5">
        <f t="shared" si="13"/>
        <v>29700</v>
      </c>
      <c r="K167" s="5">
        <v>1.65</v>
      </c>
      <c r="L167" s="4" t="s">
        <v>498</v>
      </c>
      <c r="M167" s="4" t="s">
        <v>460</v>
      </c>
      <c r="N167" s="6"/>
      <c r="O167" s="3"/>
    </row>
    <row r="168" spans="1:15" s="12" customFormat="1" ht="20.149999999999999" customHeight="1" x14ac:dyDescent="0.35">
      <c r="A168" s="2">
        <v>19</v>
      </c>
      <c r="B168" s="2" t="s">
        <v>435</v>
      </c>
      <c r="C168" s="3" t="s">
        <v>444</v>
      </c>
      <c r="D168" s="2" t="s">
        <v>58</v>
      </c>
      <c r="E168" s="2"/>
      <c r="F168" s="4">
        <v>0</v>
      </c>
      <c r="G168" s="5"/>
      <c r="H168" s="51">
        <v>30000</v>
      </c>
      <c r="I168" s="5">
        <v>17.239999999999998</v>
      </c>
      <c r="J168" s="5">
        <f t="shared" si="13"/>
        <v>517199.99999999994</v>
      </c>
      <c r="K168" s="5">
        <v>17.239999999999998</v>
      </c>
      <c r="L168" s="4" t="s">
        <v>504</v>
      </c>
      <c r="M168" s="4" t="s">
        <v>458</v>
      </c>
      <c r="N168" s="6"/>
      <c r="O168" s="39" t="s">
        <v>497</v>
      </c>
    </row>
    <row r="169" spans="1:15" s="12" customFormat="1" ht="20.149999999999999" customHeight="1" x14ac:dyDescent="0.35">
      <c r="A169" s="131" t="s">
        <v>480</v>
      </c>
      <c r="B169" s="131"/>
      <c r="C169" s="131"/>
      <c r="D169" s="2"/>
      <c r="E169" s="2"/>
      <c r="F169" s="4"/>
      <c r="G169" s="31">
        <f>SUM(G150:G168)</f>
        <v>17083.067245284561</v>
      </c>
      <c r="H169" s="51"/>
      <c r="I169" s="5"/>
      <c r="J169" s="82">
        <f>SUM(J150:J168)</f>
        <v>4534695</v>
      </c>
      <c r="K169" s="4"/>
      <c r="L169" s="4"/>
      <c r="M169" s="4"/>
      <c r="N169" s="6"/>
      <c r="O169" s="3"/>
    </row>
    <row r="170" spans="1:15" s="12" customFormat="1" ht="20.149999999999999" customHeight="1" x14ac:dyDescent="0.35">
      <c r="A170" s="27" t="s">
        <v>494</v>
      </c>
      <c r="B170" s="128" t="s">
        <v>478</v>
      </c>
      <c r="C170" s="129"/>
      <c r="D170" s="10"/>
      <c r="E170" s="37"/>
      <c r="F170" s="10"/>
      <c r="G170" s="10"/>
      <c r="H170" s="52"/>
      <c r="I170" s="10"/>
      <c r="J170" s="10"/>
      <c r="K170" s="63"/>
      <c r="L170" s="63"/>
      <c r="M170" s="10"/>
      <c r="N170" s="10"/>
      <c r="O170" s="10"/>
    </row>
    <row r="171" spans="1:15" s="12" customFormat="1" ht="20.149999999999999" customHeight="1" x14ac:dyDescent="0.35">
      <c r="A171" s="2">
        <v>1</v>
      </c>
      <c r="B171" s="2" t="s">
        <v>56</v>
      </c>
      <c r="C171" s="3" t="s">
        <v>57</v>
      </c>
      <c r="D171" s="2" t="s">
        <v>58</v>
      </c>
      <c r="E171" s="2">
        <v>3.3412576687116502E-2</v>
      </c>
      <c r="F171" s="4">
        <v>5401</v>
      </c>
      <c r="G171" s="5">
        <v>180.46132668711624</v>
      </c>
      <c r="H171" s="51">
        <v>6700</v>
      </c>
      <c r="I171" s="5">
        <v>3.48</v>
      </c>
      <c r="J171" s="5">
        <f>H171*I171</f>
        <v>23316</v>
      </c>
      <c r="K171" s="4"/>
      <c r="L171" s="4"/>
      <c r="M171" s="4" t="s">
        <v>460</v>
      </c>
      <c r="N171" s="6"/>
      <c r="O171" s="3"/>
    </row>
    <row r="172" spans="1:15" s="12" customFormat="1" ht="20.149999999999999" customHeight="1" x14ac:dyDescent="0.35">
      <c r="A172" s="2">
        <v>2</v>
      </c>
      <c r="B172" s="2" t="s">
        <v>77</v>
      </c>
      <c r="C172" s="3" t="s">
        <v>78</v>
      </c>
      <c r="D172" s="2" t="s">
        <v>58</v>
      </c>
      <c r="E172" s="2">
        <v>4.7666888579555701E-3</v>
      </c>
      <c r="F172" s="4">
        <v>58380</v>
      </c>
      <c r="G172" s="5">
        <v>278.27929552744621</v>
      </c>
      <c r="H172" s="51">
        <v>81000</v>
      </c>
      <c r="I172" s="5">
        <v>0.5</v>
      </c>
      <c r="J172" s="5">
        <f t="shared" ref="J172:J235" si="15">H172*I172</f>
        <v>40500</v>
      </c>
      <c r="K172" s="4"/>
      <c r="L172" s="4"/>
      <c r="M172" s="4" t="s">
        <v>460</v>
      </c>
      <c r="N172" s="6"/>
      <c r="O172" s="39" t="s">
        <v>497</v>
      </c>
    </row>
    <row r="173" spans="1:15" s="12" customFormat="1" ht="20.149999999999999" customHeight="1" x14ac:dyDescent="0.35">
      <c r="A173" s="2">
        <v>3</v>
      </c>
      <c r="B173" s="2" t="s">
        <v>79</v>
      </c>
      <c r="C173" s="3" t="s">
        <v>80</v>
      </c>
      <c r="D173" s="2" t="s">
        <v>58</v>
      </c>
      <c r="E173" s="2">
        <v>1.4358801328308199E-2</v>
      </c>
      <c r="F173" s="4">
        <v>14700</v>
      </c>
      <c r="G173" s="5">
        <v>211.07437952613054</v>
      </c>
      <c r="H173" s="51">
        <v>18000</v>
      </c>
      <c r="I173" s="5">
        <v>1.5</v>
      </c>
      <c r="J173" s="5">
        <f t="shared" si="15"/>
        <v>27000</v>
      </c>
      <c r="K173" s="4"/>
      <c r="L173" s="4"/>
      <c r="M173" s="4" t="s">
        <v>459</v>
      </c>
      <c r="N173" s="6"/>
      <c r="O173" s="3"/>
    </row>
    <row r="174" spans="1:15" s="12" customFormat="1" ht="20.149999999999999" customHeight="1" x14ac:dyDescent="0.35">
      <c r="A174" s="2">
        <v>4</v>
      </c>
      <c r="B174" s="2" t="s">
        <v>81</v>
      </c>
      <c r="C174" s="3" t="s">
        <v>82</v>
      </c>
      <c r="D174" s="2" t="s">
        <v>58</v>
      </c>
      <c r="E174" s="2">
        <v>7.3750652812044097E-3</v>
      </c>
      <c r="F174" s="4">
        <v>345884</v>
      </c>
      <c r="G174" s="5">
        <v>2550.9170797241059</v>
      </c>
      <c r="H174" s="51">
        <v>480000</v>
      </c>
      <c r="I174" s="5">
        <v>2</v>
      </c>
      <c r="J174" s="5">
        <f t="shared" si="15"/>
        <v>960000</v>
      </c>
      <c r="K174" s="59">
        <v>2.0099999999999998</v>
      </c>
      <c r="L174" s="77" t="s">
        <v>498</v>
      </c>
      <c r="M174" s="4" t="s">
        <v>459</v>
      </c>
      <c r="N174" s="6"/>
      <c r="O174" s="39" t="s">
        <v>497</v>
      </c>
    </row>
    <row r="175" spans="1:15" s="12" customFormat="1" ht="20.149999999999999" customHeight="1" x14ac:dyDescent="0.35">
      <c r="A175" s="2">
        <v>5</v>
      </c>
      <c r="B175" s="2" t="s">
        <v>83</v>
      </c>
      <c r="C175" s="3" t="s">
        <v>84</v>
      </c>
      <c r="D175" s="2" t="s">
        <v>58</v>
      </c>
      <c r="E175" s="2">
        <v>7.3588009504660899E-3</v>
      </c>
      <c r="F175" s="4">
        <v>24150</v>
      </c>
      <c r="G175" s="5">
        <v>177.71504295375607</v>
      </c>
      <c r="H175" s="51">
        <v>30000</v>
      </c>
      <c r="I175" s="5">
        <v>0.8</v>
      </c>
      <c r="J175" s="5">
        <f t="shared" si="15"/>
        <v>24000</v>
      </c>
      <c r="K175" s="4"/>
      <c r="L175" s="4"/>
      <c r="M175" s="4" t="s">
        <v>459</v>
      </c>
      <c r="N175" s="6"/>
      <c r="O175" s="3"/>
    </row>
    <row r="176" spans="1:15" s="12" customFormat="1" ht="20.149999999999999" customHeight="1" x14ac:dyDescent="0.35">
      <c r="A176" s="2">
        <v>6</v>
      </c>
      <c r="B176" s="2" t="s">
        <v>85</v>
      </c>
      <c r="C176" s="3" t="s">
        <v>86</v>
      </c>
      <c r="D176" s="2" t="s">
        <v>58</v>
      </c>
      <c r="E176" s="2">
        <v>1.8519489027186298E-2</v>
      </c>
      <c r="F176" s="4">
        <v>15000</v>
      </c>
      <c r="G176" s="5">
        <v>277.7923354077945</v>
      </c>
      <c r="H176" s="51">
        <v>18500</v>
      </c>
      <c r="I176" s="5">
        <v>2</v>
      </c>
      <c r="J176" s="5">
        <f t="shared" si="15"/>
        <v>37000</v>
      </c>
      <c r="K176" s="4"/>
      <c r="L176" s="4"/>
      <c r="M176" s="4" t="s">
        <v>460</v>
      </c>
      <c r="N176" s="6"/>
      <c r="O176" s="3"/>
    </row>
    <row r="177" spans="1:15" s="12" customFormat="1" ht="20.149999999999999" customHeight="1" x14ac:dyDescent="0.35">
      <c r="A177" s="2">
        <v>7</v>
      </c>
      <c r="B177" s="2" t="s">
        <v>87</v>
      </c>
      <c r="C177" s="3" t="s">
        <v>88</v>
      </c>
      <c r="D177" s="2" t="s">
        <v>58</v>
      </c>
      <c r="E177" s="2">
        <v>1.3442042969252501E-2</v>
      </c>
      <c r="F177" s="4">
        <v>84852</v>
      </c>
      <c r="G177" s="5">
        <v>1140.5842300270133</v>
      </c>
      <c r="H177" s="51">
        <v>120000</v>
      </c>
      <c r="I177" s="5">
        <v>3.79</v>
      </c>
      <c r="J177" s="5">
        <f t="shared" si="15"/>
        <v>454800</v>
      </c>
      <c r="K177" s="59">
        <v>3.79</v>
      </c>
      <c r="L177" s="77" t="s">
        <v>498</v>
      </c>
      <c r="M177" s="4" t="s">
        <v>459</v>
      </c>
      <c r="N177" s="6"/>
      <c r="O177" s="39" t="s">
        <v>497</v>
      </c>
    </row>
    <row r="178" spans="1:15" s="12" customFormat="1" ht="20.149999999999999" customHeight="1" x14ac:dyDescent="0.35">
      <c r="A178" s="2">
        <v>8</v>
      </c>
      <c r="B178" s="2" t="s">
        <v>89</v>
      </c>
      <c r="C178" s="3" t="s">
        <v>90</v>
      </c>
      <c r="D178" s="2" t="s">
        <v>58</v>
      </c>
      <c r="E178" s="2">
        <v>2.12328418912048E-2</v>
      </c>
      <c r="F178" s="4">
        <v>17650</v>
      </c>
      <c r="G178" s="5">
        <v>374.75965937976474</v>
      </c>
      <c r="H178" s="51">
        <v>22000</v>
      </c>
      <c r="I178" s="5">
        <v>2.2999999999999998</v>
      </c>
      <c r="J178" s="5">
        <f t="shared" si="15"/>
        <v>50599.999999999993</v>
      </c>
      <c r="K178" s="4"/>
      <c r="L178" s="4"/>
      <c r="M178" s="4" t="s">
        <v>460</v>
      </c>
      <c r="N178" s="6"/>
      <c r="O178" s="3"/>
    </row>
    <row r="179" spans="1:15" s="12" customFormat="1" ht="20.149999999999999" customHeight="1" x14ac:dyDescent="0.35">
      <c r="A179" s="2">
        <v>9</v>
      </c>
      <c r="B179" s="2" t="s">
        <v>91</v>
      </c>
      <c r="C179" s="3" t="s">
        <v>92</v>
      </c>
      <c r="D179" s="2" t="s">
        <v>58</v>
      </c>
      <c r="E179" s="2">
        <v>2.4819791759366299E-3</v>
      </c>
      <c r="F179" s="4">
        <v>21800</v>
      </c>
      <c r="G179" s="5">
        <v>54.107146035418531</v>
      </c>
      <c r="H179" s="51">
        <v>27000</v>
      </c>
      <c r="I179" s="5">
        <v>0.26</v>
      </c>
      <c r="J179" s="5">
        <f t="shared" si="15"/>
        <v>7020</v>
      </c>
      <c r="K179" s="4"/>
      <c r="L179" s="4"/>
      <c r="M179" s="4" t="s">
        <v>457</v>
      </c>
      <c r="N179" s="6"/>
      <c r="O179" s="3"/>
    </row>
    <row r="180" spans="1:15" s="12" customFormat="1" ht="20.149999999999999" customHeight="1" x14ac:dyDescent="0.35">
      <c r="A180" s="2">
        <v>10</v>
      </c>
      <c r="B180" s="2" t="s">
        <v>124</v>
      </c>
      <c r="C180" s="3" t="s">
        <v>125</v>
      </c>
      <c r="D180" s="2" t="s">
        <v>58</v>
      </c>
      <c r="E180" s="2">
        <v>1.05669332864551E-2</v>
      </c>
      <c r="F180" s="4">
        <v>59700</v>
      </c>
      <c r="G180" s="5">
        <v>630.8459172013695</v>
      </c>
      <c r="H180" s="51">
        <v>75000</v>
      </c>
      <c r="I180" s="5">
        <v>1.1599999999999999</v>
      </c>
      <c r="J180" s="5">
        <f t="shared" si="15"/>
        <v>87000</v>
      </c>
      <c r="K180" s="4"/>
      <c r="L180" s="4"/>
      <c r="M180" s="4" t="s">
        <v>460</v>
      </c>
      <c r="N180" s="6"/>
      <c r="O180" s="3"/>
    </row>
    <row r="181" spans="1:15" s="12" customFormat="1" ht="20.149999999999999" customHeight="1" x14ac:dyDescent="0.35">
      <c r="A181" s="2">
        <v>11</v>
      </c>
      <c r="B181" s="2" t="s">
        <v>126</v>
      </c>
      <c r="C181" s="3" t="s">
        <v>127</v>
      </c>
      <c r="D181" s="2" t="s">
        <v>58</v>
      </c>
      <c r="E181" s="2">
        <v>9.7442736115468994E-3</v>
      </c>
      <c r="F181" s="4">
        <v>64100</v>
      </c>
      <c r="G181" s="5">
        <v>624.60793850015625</v>
      </c>
      <c r="H181" s="51">
        <v>89000</v>
      </c>
      <c r="I181" s="5">
        <v>1</v>
      </c>
      <c r="J181" s="5">
        <f t="shared" si="15"/>
        <v>89000</v>
      </c>
      <c r="K181" s="4"/>
      <c r="L181" s="4"/>
      <c r="M181" s="4" t="s">
        <v>459</v>
      </c>
      <c r="N181" s="6"/>
      <c r="O181" s="39" t="s">
        <v>497</v>
      </c>
    </row>
    <row r="182" spans="1:15" s="12" customFormat="1" ht="20.149999999999999" customHeight="1" x14ac:dyDescent="0.35">
      <c r="A182" s="2">
        <v>12</v>
      </c>
      <c r="B182" s="2" t="s">
        <v>128</v>
      </c>
      <c r="C182" s="3" t="s">
        <v>129</v>
      </c>
      <c r="D182" s="2" t="s">
        <v>58</v>
      </c>
      <c r="E182" s="2">
        <v>4.1553067185978497E-3</v>
      </c>
      <c r="F182" s="4">
        <v>6392</v>
      </c>
      <c r="G182" s="5">
        <v>26.560720545277455</v>
      </c>
      <c r="H182" s="51">
        <v>7500</v>
      </c>
      <c r="I182" s="5">
        <v>0.45</v>
      </c>
      <c r="J182" s="5">
        <f t="shared" si="15"/>
        <v>3375</v>
      </c>
      <c r="K182" s="4"/>
      <c r="L182" s="4"/>
      <c r="M182" s="4" t="s">
        <v>459</v>
      </c>
      <c r="N182" s="6"/>
      <c r="O182" s="3"/>
    </row>
    <row r="183" spans="1:15" s="12" customFormat="1" ht="20.149999999999999" customHeight="1" x14ac:dyDescent="0.35">
      <c r="A183" s="2">
        <v>13</v>
      </c>
      <c r="B183" s="2" t="s">
        <v>132</v>
      </c>
      <c r="C183" s="3" t="s">
        <v>133</v>
      </c>
      <c r="D183" s="2" t="s">
        <v>58</v>
      </c>
      <c r="E183" s="2">
        <v>7.3534761519805899E-3</v>
      </c>
      <c r="F183" s="4">
        <v>27350</v>
      </c>
      <c r="G183" s="5">
        <v>201.11757275666912</v>
      </c>
      <c r="H183" s="51">
        <v>34000</v>
      </c>
      <c r="I183" s="5">
        <v>0.8</v>
      </c>
      <c r="J183" s="5">
        <f t="shared" si="15"/>
        <v>27200</v>
      </c>
      <c r="K183" s="4"/>
      <c r="L183" s="4"/>
      <c r="M183" s="4" t="s">
        <v>459</v>
      </c>
      <c r="N183" s="6"/>
      <c r="O183" s="3"/>
    </row>
    <row r="184" spans="1:15" s="12" customFormat="1" ht="20.149999999999999" customHeight="1" x14ac:dyDescent="0.35">
      <c r="A184" s="2">
        <v>14</v>
      </c>
      <c r="B184" s="2" t="s">
        <v>136</v>
      </c>
      <c r="C184" s="3" t="s">
        <v>137</v>
      </c>
      <c r="D184" s="2" t="s">
        <v>58</v>
      </c>
      <c r="E184" s="2">
        <v>1.0279488268393601E-2</v>
      </c>
      <c r="F184" s="4">
        <v>111260</v>
      </c>
      <c r="G184" s="5">
        <v>1143.695864741472</v>
      </c>
      <c r="H184" s="51">
        <v>160000</v>
      </c>
      <c r="I184" s="5">
        <v>4</v>
      </c>
      <c r="J184" s="5">
        <f t="shared" si="15"/>
        <v>640000</v>
      </c>
      <c r="K184" s="65">
        <v>4</v>
      </c>
      <c r="L184" s="77" t="s">
        <v>498</v>
      </c>
      <c r="M184" s="4" t="s">
        <v>459</v>
      </c>
      <c r="N184" s="6"/>
      <c r="O184" s="39" t="s">
        <v>497</v>
      </c>
    </row>
    <row r="185" spans="1:15" s="12" customFormat="1" ht="20.149999999999999" customHeight="1" x14ac:dyDescent="0.35">
      <c r="A185" s="2">
        <v>15</v>
      </c>
      <c r="B185" s="2" t="s">
        <v>156</v>
      </c>
      <c r="C185" s="3" t="s">
        <v>157</v>
      </c>
      <c r="D185" s="2" t="s">
        <v>58</v>
      </c>
      <c r="E185" s="2">
        <v>9.7777777777777707E-3</v>
      </c>
      <c r="F185" s="4">
        <v>13900</v>
      </c>
      <c r="G185" s="5">
        <v>135.91111111111101</v>
      </c>
      <c r="H185" s="51">
        <v>17000</v>
      </c>
      <c r="I185" s="5">
        <v>1</v>
      </c>
      <c r="J185" s="5">
        <f t="shared" si="15"/>
        <v>17000</v>
      </c>
      <c r="K185" s="4"/>
      <c r="L185" s="4"/>
      <c r="M185" s="4" t="s">
        <v>459</v>
      </c>
      <c r="N185" s="6"/>
      <c r="O185" s="3"/>
    </row>
    <row r="186" spans="1:15" s="12" customFormat="1" ht="20.149999999999999" customHeight="1" x14ac:dyDescent="0.35">
      <c r="A186" s="2">
        <v>16</v>
      </c>
      <c r="B186" s="2" t="s">
        <v>158</v>
      </c>
      <c r="C186" s="3" t="s">
        <v>159</v>
      </c>
      <c r="D186" s="2" t="s">
        <v>58</v>
      </c>
      <c r="E186" s="2">
        <v>7.3275597664549403E-3</v>
      </c>
      <c r="F186" s="4">
        <v>1708096</v>
      </c>
      <c r="G186" s="5">
        <v>12516.175526842617</v>
      </c>
      <c r="H186" s="51">
        <v>2000000</v>
      </c>
      <c r="I186" s="5">
        <v>1.48</v>
      </c>
      <c r="J186" s="5">
        <f t="shared" si="15"/>
        <v>2960000</v>
      </c>
      <c r="K186" s="59">
        <v>1.48</v>
      </c>
      <c r="L186" s="77" t="s">
        <v>498</v>
      </c>
      <c r="M186" s="4" t="s">
        <v>460</v>
      </c>
      <c r="N186" s="6"/>
      <c r="O186" s="39" t="s">
        <v>497</v>
      </c>
    </row>
    <row r="187" spans="1:15" s="12" customFormat="1" ht="20.149999999999999" customHeight="1" x14ac:dyDescent="0.35">
      <c r="A187" s="2">
        <v>17</v>
      </c>
      <c r="B187" s="2" t="s">
        <v>160</v>
      </c>
      <c r="C187" s="3" t="s">
        <v>161</v>
      </c>
      <c r="D187" s="2" t="s">
        <v>58</v>
      </c>
      <c r="E187" s="2">
        <v>3.5973254086181197E-2</v>
      </c>
      <c r="F187" s="4">
        <v>3882</v>
      </c>
      <c r="G187" s="5">
        <v>139.64817236255541</v>
      </c>
      <c r="H187" s="51">
        <v>4800</v>
      </c>
      <c r="I187" s="5">
        <v>3.9</v>
      </c>
      <c r="J187" s="5">
        <f t="shared" si="15"/>
        <v>18720</v>
      </c>
      <c r="K187" s="4"/>
      <c r="L187" s="4"/>
      <c r="M187" s="4" t="s">
        <v>460</v>
      </c>
      <c r="N187" s="6"/>
      <c r="O187" s="3"/>
    </row>
    <row r="188" spans="1:15" s="12" customFormat="1" ht="20.149999999999999" customHeight="1" x14ac:dyDescent="0.35">
      <c r="A188" s="2">
        <v>18</v>
      </c>
      <c r="B188" s="2" t="s">
        <v>164</v>
      </c>
      <c r="C188" s="3" t="s">
        <v>165</v>
      </c>
      <c r="D188" s="2" t="s">
        <v>58</v>
      </c>
      <c r="E188" s="2">
        <v>1.0348106973897099E-2</v>
      </c>
      <c r="F188" s="4">
        <v>16200</v>
      </c>
      <c r="G188" s="5">
        <v>167.63933297713302</v>
      </c>
      <c r="H188" s="51">
        <v>20000</v>
      </c>
      <c r="I188" s="5">
        <v>2.35</v>
      </c>
      <c r="J188" s="5">
        <f t="shared" si="15"/>
        <v>47000</v>
      </c>
      <c r="K188" s="5">
        <v>2.35</v>
      </c>
      <c r="L188" s="4" t="s">
        <v>498</v>
      </c>
      <c r="M188" s="4" t="s">
        <v>463</v>
      </c>
      <c r="N188" s="6"/>
      <c r="O188" s="3"/>
    </row>
    <row r="189" spans="1:15" s="12" customFormat="1" ht="20.149999999999999" customHeight="1" x14ac:dyDescent="0.35">
      <c r="A189" s="2">
        <v>19</v>
      </c>
      <c r="B189" s="2" t="s">
        <v>166</v>
      </c>
      <c r="C189" s="3" t="s">
        <v>167</v>
      </c>
      <c r="D189" s="2" t="s">
        <v>58</v>
      </c>
      <c r="E189" s="2">
        <v>2.1181838152047099E-2</v>
      </c>
      <c r="F189" s="4">
        <v>145930</v>
      </c>
      <c r="G189" s="5">
        <v>3091.0656415282333</v>
      </c>
      <c r="H189" s="51">
        <v>205000</v>
      </c>
      <c r="I189" s="5">
        <v>4</v>
      </c>
      <c r="J189" s="5">
        <f t="shared" si="15"/>
        <v>820000</v>
      </c>
      <c r="K189" s="65">
        <v>4</v>
      </c>
      <c r="L189" s="77" t="s">
        <v>498</v>
      </c>
      <c r="M189" s="4" t="s">
        <v>459</v>
      </c>
      <c r="N189" s="6"/>
      <c r="O189" s="39" t="s">
        <v>497</v>
      </c>
    </row>
    <row r="190" spans="1:15" s="12" customFormat="1" ht="20.149999999999999" customHeight="1" x14ac:dyDescent="0.35">
      <c r="A190" s="2">
        <v>20</v>
      </c>
      <c r="B190" s="2" t="s">
        <v>172</v>
      </c>
      <c r="C190" s="3" t="s">
        <v>173</v>
      </c>
      <c r="D190" s="2" t="s">
        <v>58</v>
      </c>
      <c r="E190" s="2">
        <v>3.2604700854700797E-2</v>
      </c>
      <c r="F190" s="4">
        <v>29700</v>
      </c>
      <c r="G190" s="5">
        <v>968.35961538461368</v>
      </c>
      <c r="H190" s="51">
        <v>37000</v>
      </c>
      <c r="I190" s="5">
        <v>6</v>
      </c>
      <c r="J190" s="5">
        <f t="shared" si="15"/>
        <v>222000</v>
      </c>
      <c r="K190" s="59">
        <v>4.1100000000000003</v>
      </c>
      <c r="L190" s="77" t="s">
        <v>498</v>
      </c>
      <c r="M190" s="4" t="s">
        <v>454</v>
      </c>
      <c r="N190" s="6"/>
      <c r="O190" s="3"/>
    </row>
    <row r="191" spans="1:15" s="12" customFormat="1" ht="20.149999999999999" customHeight="1" x14ac:dyDescent="0.35">
      <c r="A191" s="2">
        <v>21</v>
      </c>
      <c r="B191" s="2" t="s">
        <v>196</v>
      </c>
      <c r="C191" s="3" t="s">
        <v>197</v>
      </c>
      <c r="D191" s="2" t="s">
        <v>58</v>
      </c>
      <c r="E191" s="2">
        <v>8.3524371316148396E-3</v>
      </c>
      <c r="F191" s="4">
        <v>655950</v>
      </c>
      <c r="G191" s="5">
        <v>5478.7811364827539</v>
      </c>
      <c r="H191" s="51">
        <v>900000</v>
      </c>
      <c r="I191" s="5">
        <v>3</v>
      </c>
      <c r="J191" s="5">
        <f t="shared" si="15"/>
        <v>2700000</v>
      </c>
      <c r="K191" s="65">
        <v>3</v>
      </c>
      <c r="L191" s="77" t="s">
        <v>498</v>
      </c>
      <c r="M191" s="4" t="s">
        <v>459</v>
      </c>
      <c r="N191" s="6"/>
      <c r="O191" s="39" t="s">
        <v>497</v>
      </c>
    </row>
    <row r="192" spans="1:15" s="12" customFormat="1" ht="20.149999999999999" customHeight="1" x14ac:dyDescent="0.35">
      <c r="A192" s="2">
        <v>22</v>
      </c>
      <c r="B192" s="2" t="s">
        <v>198</v>
      </c>
      <c r="C192" s="3" t="s">
        <v>199</v>
      </c>
      <c r="D192" s="2" t="s">
        <v>58</v>
      </c>
      <c r="E192" s="2">
        <v>5.1753964440172896E-3</v>
      </c>
      <c r="F192" s="4">
        <v>46330</v>
      </c>
      <c r="G192" s="5">
        <v>239.77611725132104</v>
      </c>
      <c r="H192" s="51">
        <v>52000</v>
      </c>
      <c r="I192" s="5">
        <v>0.56000000000000005</v>
      </c>
      <c r="J192" s="5">
        <f t="shared" si="15"/>
        <v>29120.000000000004</v>
      </c>
      <c r="K192" s="4"/>
      <c r="L192" s="4"/>
      <c r="M192" s="4" t="s">
        <v>460</v>
      </c>
      <c r="N192" s="6"/>
      <c r="O192" s="3"/>
    </row>
    <row r="193" spans="1:15" s="12" customFormat="1" ht="20.149999999999999" customHeight="1" x14ac:dyDescent="0.35">
      <c r="A193" s="2">
        <v>23</v>
      </c>
      <c r="B193" s="2" t="s">
        <v>204</v>
      </c>
      <c r="C193" s="3" t="s">
        <v>205</v>
      </c>
      <c r="D193" s="2" t="s">
        <v>58</v>
      </c>
      <c r="E193" s="2">
        <v>4.5665985931472603E-3</v>
      </c>
      <c r="F193" s="4">
        <v>94020</v>
      </c>
      <c r="G193" s="5">
        <v>429.35159972770543</v>
      </c>
      <c r="H193" s="51">
        <v>120000</v>
      </c>
      <c r="I193" s="5">
        <v>0.5</v>
      </c>
      <c r="J193" s="5">
        <f t="shared" si="15"/>
        <v>60000</v>
      </c>
      <c r="K193" s="4"/>
      <c r="L193" s="4"/>
      <c r="M193" s="4" t="s">
        <v>459</v>
      </c>
      <c r="N193" s="6"/>
      <c r="O193" s="3"/>
    </row>
    <row r="194" spans="1:15" s="12" customFormat="1" ht="20.149999999999999" customHeight="1" x14ac:dyDescent="0.35">
      <c r="A194" s="2">
        <v>24</v>
      </c>
      <c r="B194" s="2" t="s">
        <v>206</v>
      </c>
      <c r="C194" s="3" t="s">
        <v>207</v>
      </c>
      <c r="D194" s="2" t="s">
        <v>58</v>
      </c>
      <c r="E194" s="2">
        <v>1.1494006849315E-2</v>
      </c>
      <c r="F194" s="4">
        <v>10800</v>
      </c>
      <c r="G194" s="5">
        <v>124.13527397260199</v>
      </c>
      <c r="H194" s="51">
        <f t="shared" ref="H194:H228" si="16">F194*25%+F194</f>
        <v>13500</v>
      </c>
      <c r="I194" s="5">
        <v>1.24</v>
      </c>
      <c r="J194" s="5">
        <f t="shared" si="15"/>
        <v>16740</v>
      </c>
      <c r="K194" s="4"/>
      <c r="L194" s="4"/>
      <c r="M194" s="4" t="s">
        <v>460</v>
      </c>
      <c r="N194" s="6"/>
      <c r="O194" s="3"/>
    </row>
    <row r="195" spans="1:15" s="12" customFormat="1" ht="20.149999999999999" customHeight="1" x14ac:dyDescent="0.35">
      <c r="A195" s="2">
        <v>25</v>
      </c>
      <c r="B195" s="2" t="s">
        <v>210</v>
      </c>
      <c r="C195" s="3" t="s">
        <v>211</v>
      </c>
      <c r="D195" s="2" t="s">
        <v>58</v>
      </c>
      <c r="E195" s="2">
        <v>4.0134589226725498E-2</v>
      </c>
      <c r="F195" s="4">
        <v>289860</v>
      </c>
      <c r="G195" s="5">
        <v>11633.412033258654</v>
      </c>
      <c r="H195" s="51">
        <v>400000</v>
      </c>
      <c r="I195" s="5">
        <v>5</v>
      </c>
      <c r="J195" s="5">
        <f t="shared" si="15"/>
        <v>2000000</v>
      </c>
      <c r="K195" s="65">
        <v>5</v>
      </c>
      <c r="L195" s="77" t="s">
        <v>498</v>
      </c>
      <c r="M195" s="4" t="s">
        <v>454</v>
      </c>
      <c r="N195" s="6"/>
      <c r="O195" s="39" t="s">
        <v>497</v>
      </c>
    </row>
    <row r="196" spans="1:15" s="12" customFormat="1" ht="20.149999999999999" customHeight="1" x14ac:dyDescent="0.35">
      <c r="A196" s="2">
        <v>26</v>
      </c>
      <c r="B196" s="2" t="s">
        <v>224</v>
      </c>
      <c r="C196" s="3" t="s">
        <v>225</v>
      </c>
      <c r="D196" s="2" t="s">
        <v>58</v>
      </c>
      <c r="E196" s="2">
        <v>7.0583475960790398E-3</v>
      </c>
      <c r="F196" s="4">
        <v>81000</v>
      </c>
      <c r="G196" s="5">
        <v>571.72615528240226</v>
      </c>
      <c r="H196" s="51">
        <v>110000</v>
      </c>
      <c r="I196" s="5">
        <v>0.75</v>
      </c>
      <c r="J196" s="5">
        <f t="shared" si="15"/>
        <v>82500</v>
      </c>
      <c r="K196" s="4"/>
      <c r="L196" s="4"/>
      <c r="M196" s="4" t="s">
        <v>460</v>
      </c>
      <c r="N196" s="6"/>
      <c r="O196" s="39" t="s">
        <v>497</v>
      </c>
    </row>
    <row r="197" spans="1:15" s="12" customFormat="1" ht="20.149999999999999" customHeight="1" x14ac:dyDescent="0.35">
      <c r="A197" s="2">
        <v>27</v>
      </c>
      <c r="B197" s="2" t="s">
        <v>240</v>
      </c>
      <c r="C197" s="3" t="s">
        <v>241</v>
      </c>
      <c r="D197" s="2" t="s">
        <v>58</v>
      </c>
      <c r="E197" s="2">
        <v>6.74901427600271E-2</v>
      </c>
      <c r="F197" s="4">
        <v>13670</v>
      </c>
      <c r="G197" s="5">
        <v>922.59025152957042</v>
      </c>
      <c r="H197" s="51">
        <v>19000</v>
      </c>
      <c r="I197" s="5">
        <v>8</v>
      </c>
      <c r="J197" s="5">
        <f t="shared" si="15"/>
        <v>152000</v>
      </c>
      <c r="K197" s="65">
        <v>8.11</v>
      </c>
      <c r="L197" s="77" t="s">
        <v>504</v>
      </c>
      <c r="M197" s="4" t="s">
        <v>459</v>
      </c>
      <c r="N197" s="6"/>
      <c r="O197" s="39" t="s">
        <v>497</v>
      </c>
    </row>
    <row r="198" spans="1:15" s="12" customFormat="1" ht="20.149999999999999" customHeight="1" x14ac:dyDescent="0.35">
      <c r="A198" s="2">
        <v>28</v>
      </c>
      <c r="B198" s="2" t="s">
        <v>242</v>
      </c>
      <c r="C198" s="3" t="s">
        <v>243</v>
      </c>
      <c r="D198" s="2" t="s">
        <v>58</v>
      </c>
      <c r="E198" s="2">
        <v>7.2831038963174898E-3</v>
      </c>
      <c r="F198" s="4">
        <v>62990</v>
      </c>
      <c r="G198" s="5">
        <v>458.76271442903868</v>
      </c>
      <c r="H198" s="51">
        <v>85000</v>
      </c>
      <c r="I198" s="5">
        <v>0.8</v>
      </c>
      <c r="J198" s="5">
        <f t="shared" si="15"/>
        <v>68000</v>
      </c>
      <c r="K198" s="4"/>
      <c r="L198" s="4"/>
      <c r="M198" s="4" t="s">
        <v>459</v>
      </c>
      <c r="N198" s="6"/>
      <c r="O198" s="39" t="s">
        <v>497</v>
      </c>
    </row>
    <row r="199" spans="1:15" s="12" customFormat="1" ht="20.149999999999999" customHeight="1" x14ac:dyDescent="0.35">
      <c r="A199" s="2">
        <v>29</v>
      </c>
      <c r="B199" s="2" t="s">
        <v>244</v>
      </c>
      <c r="C199" s="3" t="s">
        <v>245</v>
      </c>
      <c r="D199" s="2" t="s">
        <v>58</v>
      </c>
      <c r="E199" s="2">
        <v>8.2102362584162494E-3</v>
      </c>
      <c r="F199" s="4">
        <v>3600</v>
      </c>
      <c r="G199" s="5">
        <v>29.556850530298497</v>
      </c>
      <c r="H199" s="51">
        <f t="shared" si="16"/>
        <v>4500</v>
      </c>
      <c r="I199" s="5">
        <v>0.8</v>
      </c>
      <c r="J199" s="5">
        <f t="shared" si="15"/>
        <v>3600</v>
      </c>
      <c r="K199" s="4"/>
      <c r="L199" s="4"/>
      <c r="M199" s="4" t="s">
        <v>459</v>
      </c>
      <c r="N199" s="6"/>
      <c r="O199" s="3"/>
    </row>
    <row r="200" spans="1:15" s="12" customFormat="1" ht="20.149999999999999" customHeight="1" x14ac:dyDescent="0.35">
      <c r="A200" s="2">
        <v>30</v>
      </c>
      <c r="B200" s="2" t="s">
        <v>246</v>
      </c>
      <c r="C200" s="3" t="s">
        <v>247</v>
      </c>
      <c r="D200" s="2" t="s">
        <v>58</v>
      </c>
      <c r="E200" s="2">
        <v>1.8749028749028701E-2</v>
      </c>
      <c r="F200" s="4">
        <v>4500</v>
      </c>
      <c r="G200" s="5">
        <v>84.37062937062916</v>
      </c>
      <c r="H200" s="51">
        <v>5600</v>
      </c>
      <c r="I200" s="5">
        <v>1.95</v>
      </c>
      <c r="J200" s="5">
        <f t="shared" si="15"/>
        <v>10920</v>
      </c>
      <c r="K200" s="4"/>
      <c r="L200" s="4"/>
      <c r="M200" s="4" t="s">
        <v>463</v>
      </c>
      <c r="N200" s="6"/>
      <c r="O200" s="3"/>
    </row>
    <row r="201" spans="1:15" s="12" customFormat="1" ht="20.149999999999999" customHeight="1" x14ac:dyDescent="0.35">
      <c r="A201" s="2">
        <v>31</v>
      </c>
      <c r="B201" s="2" t="s">
        <v>248</v>
      </c>
      <c r="C201" s="3" t="s">
        <v>249</v>
      </c>
      <c r="D201" s="2" t="s">
        <v>58</v>
      </c>
      <c r="E201" s="2">
        <v>7.0446232626188701E-3</v>
      </c>
      <c r="F201" s="4">
        <v>10500</v>
      </c>
      <c r="G201" s="5">
        <v>73.968544257498138</v>
      </c>
      <c r="H201" s="51">
        <v>13000</v>
      </c>
      <c r="I201" s="5">
        <v>0.75</v>
      </c>
      <c r="J201" s="5">
        <f t="shared" si="15"/>
        <v>9750</v>
      </c>
      <c r="K201" s="4"/>
      <c r="L201" s="4"/>
      <c r="M201" s="4" t="s">
        <v>459</v>
      </c>
      <c r="N201" s="6"/>
      <c r="O201" s="3"/>
    </row>
    <row r="202" spans="1:15" s="12" customFormat="1" ht="20.149999999999999" customHeight="1" x14ac:dyDescent="0.35">
      <c r="A202" s="2">
        <v>32</v>
      </c>
      <c r="B202" s="2" t="s">
        <v>274</v>
      </c>
      <c r="C202" s="3" t="s">
        <v>275</v>
      </c>
      <c r="D202" s="2" t="s">
        <v>58</v>
      </c>
      <c r="E202" s="2">
        <v>3.1013464220940701E-2</v>
      </c>
      <c r="F202" s="4">
        <v>140210</v>
      </c>
      <c r="G202" s="5">
        <v>4348.397818418096</v>
      </c>
      <c r="H202" s="51">
        <v>175000</v>
      </c>
      <c r="I202" s="5">
        <v>5</v>
      </c>
      <c r="J202" s="5">
        <f t="shared" si="15"/>
        <v>875000</v>
      </c>
      <c r="K202" s="59">
        <v>5.09</v>
      </c>
      <c r="L202" s="77" t="s">
        <v>498</v>
      </c>
      <c r="M202" s="4" t="s">
        <v>460</v>
      </c>
      <c r="N202" s="6"/>
      <c r="O202" s="39" t="s">
        <v>497</v>
      </c>
    </row>
    <row r="203" spans="1:15" s="12" customFormat="1" ht="20.149999999999999" customHeight="1" x14ac:dyDescent="0.35">
      <c r="A203" s="2">
        <v>33</v>
      </c>
      <c r="B203" s="2" t="s">
        <v>276</v>
      </c>
      <c r="C203" s="3" t="s">
        <v>277</v>
      </c>
      <c r="D203" s="2" t="s">
        <v>58</v>
      </c>
      <c r="E203" s="2">
        <v>6.5985333125292501E-3</v>
      </c>
      <c r="F203" s="4">
        <v>36400</v>
      </c>
      <c r="G203" s="5">
        <v>240.1866125760647</v>
      </c>
      <c r="H203" s="51">
        <f t="shared" si="16"/>
        <v>45500</v>
      </c>
      <c r="I203" s="5">
        <v>0.7</v>
      </c>
      <c r="J203" s="5">
        <f t="shared" si="15"/>
        <v>31849.999999999996</v>
      </c>
      <c r="K203" s="4"/>
      <c r="L203" s="4"/>
      <c r="M203" s="4" t="s">
        <v>460</v>
      </c>
      <c r="N203" s="6"/>
      <c r="O203" s="3"/>
    </row>
    <row r="204" spans="1:15" s="12" customFormat="1" ht="20.149999999999999" customHeight="1" x14ac:dyDescent="0.35">
      <c r="A204" s="2">
        <v>34</v>
      </c>
      <c r="B204" s="2" t="s">
        <v>280</v>
      </c>
      <c r="C204" s="3" t="s">
        <v>281</v>
      </c>
      <c r="D204" s="2" t="s">
        <v>58</v>
      </c>
      <c r="E204" s="2">
        <v>1.60705882352941E-2</v>
      </c>
      <c r="F204" s="4">
        <v>2850</v>
      </c>
      <c r="G204" s="5">
        <v>45.801176470588189</v>
      </c>
      <c r="H204" s="51">
        <v>3500</v>
      </c>
      <c r="I204" s="5">
        <v>1.75</v>
      </c>
      <c r="J204" s="5">
        <f t="shared" si="15"/>
        <v>6125</v>
      </c>
      <c r="K204" s="4"/>
      <c r="L204" s="4"/>
      <c r="M204" s="4" t="s">
        <v>459</v>
      </c>
      <c r="N204" s="6"/>
      <c r="O204" s="3"/>
    </row>
    <row r="205" spans="1:15" s="12" customFormat="1" ht="20.149999999999999" customHeight="1" x14ac:dyDescent="0.35">
      <c r="A205" s="2">
        <v>35</v>
      </c>
      <c r="B205" s="2" t="s">
        <v>282</v>
      </c>
      <c r="C205" s="3" t="s">
        <v>283</v>
      </c>
      <c r="D205" s="2" t="s">
        <v>58</v>
      </c>
      <c r="E205" s="2">
        <v>0.18511986301369801</v>
      </c>
      <c r="F205" s="4">
        <v>4200</v>
      </c>
      <c r="G205" s="5">
        <v>777.5034246575317</v>
      </c>
      <c r="H205" s="51">
        <v>5500</v>
      </c>
      <c r="I205" s="5">
        <v>15</v>
      </c>
      <c r="J205" s="5">
        <f t="shared" si="15"/>
        <v>82500</v>
      </c>
      <c r="K205" s="65">
        <v>15</v>
      </c>
      <c r="L205" s="77" t="s">
        <v>498</v>
      </c>
      <c r="M205" s="4" t="s">
        <v>463</v>
      </c>
      <c r="N205" s="6"/>
      <c r="O205" s="39" t="s">
        <v>497</v>
      </c>
    </row>
    <row r="206" spans="1:15" s="12" customFormat="1" ht="20.149999999999999" customHeight="1" x14ac:dyDescent="0.35">
      <c r="A206" s="2">
        <v>36</v>
      </c>
      <c r="B206" s="2" t="s">
        <v>286</v>
      </c>
      <c r="C206" s="3" t="s">
        <v>287</v>
      </c>
      <c r="D206" s="2" t="s">
        <v>58</v>
      </c>
      <c r="E206" s="2">
        <v>4.3717188471905401E-2</v>
      </c>
      <c r="F206" s="4">
        <v>53400</v>
      </c>
      <c r="G206" s="5">
        <v>2334.4978643997483</v>
      </c>
      <c r="H206" s="51">
        <v>70000</v>
      </c>
      <c r="I206" s="5">
        <v>5</v>
      </c>
      <c r="J206" s="5">
        <f t="shared" si="15"/>
        <v>350000</v>
      </c>
      <c r="K206" s="65">
        <v>5</v>
      </c>
      <c r="L206" s="77" t="s">
        <v>498</v>
      </c>
      <c r="M206" s="4" t="s">
        <v>460</v>
      </c>
      <c r="N206" s="6"/>
      <c r="O206" s="39" t="s">
        <v>497</v>
      </c>
    </row>
    <row r="207" spans="1:15" s="12" customFormat="1" ht="20.149999999999999" customHeight="1" x14ac:dyDescent="0.35">
      <c r="A207" s="2">
        <v>37</v>
      </c>
      <c r="B207" s="2" t="s">
        <v>288</v>
      </c>
      <c r="C207" s="3" t="s">
        <v>289</v>
      </c>
      <c r="D207" s="2" t="s">
        <v>58</v>
      </c>
      <c r="E207" s="2">
        <v>1.07447948204387E-2</v>
      </c>
      <c r="F207" s="4">
        <v>49200</v>
      </c>
      <c r="G207" s="5">
        <v>528.64390516558399</v>
      </c>
      <c r="H207" s="51">
        <v>65000</v>
      </c>
      <c r="I207" s="5">
        <v>1.1499999999999999</v>
      </c>
      <c r="J207" s="5">
        <f t="shared" si="15"/>
        <v>74750</v>
      </c>
      <c r="K207" s="4"/>
      <c r="L207" s="4"/>
      <c r="M207" s="4" t="s">
        <v>459</v>
      </c>
      <c r="N207" s="6"/>
      <c r="O207" s="39" t="s">
        <v>497</v>
      </c>
    </row>
    <row r="208" spans="1:15" s="12" customFormat="1" ht="20.149999999999999" customHeight="1" x14ac:dyDescent="0.35">
      <c r="A208" s="2">
        <v>38</v>
      </c>
      <c r="B208" s="2" t="s">
        <v>290</v>
      </c>
      <c r="C208" s="3" t="s">
        <v>291</v>
      </c>
      <c r="D208" s="2" t="s">
        <v>58</v>
      </c>
      <c r="E208" s="2">
        <v>2.39161252215002E-2</v>
      </c>
      <c r="F208" s="4">
        <v>30500</v>
      </c>
      <c r="G208" s="5">
        <v>729.44181925575606</v>
      </c>
      <c r="H208" s="51">
        <f t="shared" ref="H208" si="17">F208*40%+F208</f>
        <v>42700</v>
      </c>
      <c r="I208" s="5">
        <v>2.6</v>
      </c>
      <c r="J208" s="5">
        <f t="shared" si="15"/>
        <v>111020</v>
      </c>
      <c r="K208" s="4"/>
      <c r="L208" s="4"/>
      <c r="M208" s="4" t="s">
        <v>459</v>
      </c>
      <c r="N208" s="6"/>
      <c r="O208" s="39" t="s">
        <v>497</v>
      </c>
    </row>
    <row r="209" spans="1:15" s="12" customFormat="1" ht="20.149999999999999" customHeight="1" x14ac:dyDescent="0.35">
      <c r="A209" s="2">
        <v>39</v>
      </c>
      <c r="B209" s="2" t="s">
        <v>295</v>
      </c>
      <c r="C209" s="3" t="s">
        <v>296</v>
      </c>
      <c r="D209" s="2" t="s">
        <v>58</v>
      </c>
      <c r="E209" s="2">
        <v>2.7106686008176099E-3</v>
      </c>
      <c r="F209" s="4">
        <v>444000</v>
      </c>
      <c r="G209" s="5">
        <v>1203.5368587630187</v>
      </c>
      <c r="H209" s="51">
        <v>550000</v>
      </c>
      <c r="I209" s="5">
        <v>0.3</v>
      </c>
      <c r="J209" s="5">
        <f t="shared" si="15"/>
        <v>165000</v>
      </c>
      <c r="K209" s="59"/>
      <c r="L209" s="77" t="s">
        <v>503</v>
      </c>
      <c r="M209" s="4" t="s">
        <v>455</v>
      </c>
      <c r="N209" s="6"/>
      <c r="O209" s="39" t="s">
        <v>497</v>
      </c>
    </row>
    <row r="210" spans="1:15" s="12" customFormat="1" ht="20.149999999999999" customHeight="1" x14ac:dyDescent="0.35">
      <c r="A210" s="2">
        <v>40</v>
      </c>
      <c r="B210" s="2" t="s">
        <v>305</v>
      </c>
      <c r="C210" s="3" t="s">
        <v>306</v>
      </c>
      <c r="D210" s="2" t="s">
        <v>58</v>
      </c>
      <c r="E210" s="2">
        <v>4.1873444959989198E-3</v>
      </c>
      <c r="F210" s="4">
        <v>40500</v>
      </c>
      <c r="G210" s="5">
        <v>169.58745208795625</v>
      </c>
      <c r="H210" s="51">
        <v>50000</v>
      </c>
      <c r="I210" s="5">
        <v>0.45</v>
      </c>
      <c r="J210" s="5">
        <f t="shared" si="15"/>
        <v>22500</v>
      </c>
      <c r="K210" s="4"/>
      <c r="L210" s="4"/>
      <c r="M210" s="4" t="s">
        <v>460</v>
      </c>
      <c r="N210" s="6"/>
      <c r="O210" s="3"/>
    </row>
    <row r="211" spans="1:15" s="12" customFormat="1" ht="20.149999999999999" customHeight="1" x14ac:dyDescent="0.35">
      <c r="A211" s="2">
        <v>41</v>
      </c>
      <c r="B211" s="2" t="s">
        <v>307</v>
      </c>
      <c r="C211" s="3" t="s">
        <v>308</v>
      </c>
      <c r="D211" s="2" t="s">
        <v>58</v>
      </c>
      <c r="E211" s="2">
        <v>4.83479715600167E-3</v>
      </c>
      <c r="F211" s="4">
        <v>9560</v>
      </c>
      <c r="G211" s="5">
        <v>46.220660811375964</v>
      </c>
      <c r="H211" s="51">
        <v>11500</v>
      </c>
      <c r="I211" s="5">
        <v>0.5</v>
      </c>
      <c r="J211" s="5">
        <f t="shared" si="15"/>
        <v>5750</v>
      </c>
      <c r="K211" s="4"/>
      <c r="L211" s="4"/>
      <c r="M211" s="4" t="s">
        <v>460</v>
      </c>
      <c r="N211" s="6"/>
      <c r="O211" s="3"/>
    </row>
    <row r="212" spans="1:15" s="12" customFormat="1" ht="20.149999999999999" customHeight="1" x14ac:dyDescent="0.35">
      <c r="A212" s="2">
        <v>42</v>
      </c>
      <c r="B212" s="2" t="s">
        <v>309</v>
      </c>
      <c r="C212" s="3" t="s">
        <v>310</v>
      </c>
      <c r="D212" s="2" t="s">
        <v>58</v>
      </c>
      <c r="E212" s="2">
        <v>2.7448976115029399E-3</v>
      </c>
      <c r="F212" s="4">
        <v>116650</v>
      </c>
      <c r="G212" s="5">
        <v>320.19230638181796</v>
      </c>
      <c r="H212" s="51">
        <v>145000</v>
      </c>
      <c r="I212" s="5">
        <v>0.3</v>
      </c>
      <c r="J212" s="5">
        <f t="shared" si="15"/>
        <v>43500</v>
      </c>
      <c r="K212" s="4"/>
      <c r="L212" s="4"/>
      <c r="M212" s="4" t="s">
        <v>457</v>
      </c>
      <c r="N212" s="6"/>
      <c r="O212" s="3"/>
    </row>
    <row r="213" spans="1:15" s="12" customFormat="1" ht="20.149999999999999" customHeight="1" x14ac:dyDescent="0.35">
      <c r="A213" s="2">
        <v>43</v>
      </c>
      <c r="B213" s="2" t="s">
        <v>311</v>
      </c>
      <c r="C213" s="3" t="s">
        <v>312</v>
      </c>
      <c r="D213" s="2" t="s">
        <v>58</v>
      </c>
      <c r="E213" s="2">
        <v>9.2371850564726306E-3</v>
      </c>
      <c r="F213" s="4">
        <v>12680</v>
      </c>
      <c r="G213" s="5">
        <v>117.12750651607296</v>
      </c>
      <c r="H213" s="51">
        <v>15500</v>
      </c>
      <c r="I213" s="5">
        <v>1.18</v>
      </c>
      <c r="J213" s="5">
        <f t="shared" si="15"/>
        <v>18290</v>
      </c>
      <c r="K213" s="74">
        <v>1.18</v>
      </c>
      <c r="L213" s="4" t="s">
        <v>501</v>
      </c>
      <c r="M213" s="4" t="s">
        <v>454</v>
      </c>
      <c r="N213" s="6"/>
      <c r="O213" s="3"/>
    </row>
    <row r="214" spans="1:15" s="12" customFormat="1" ht="20.149999999999999" customHeight="1" x14ac:dyDescent="0.35">
      <c r="A214" s="2">
        <v>44</v>
      </c>
      <c r="B214" s="2" t="s">
        <v>313</v>
      </c>
      <c r="C214" s="3" t="s">
        <v>314</v>
      </c>
      <c r="D214" s="2" t="s">
        <v>58</v>
      </c>
      <c r="E214" s="2">
        <v>1.62753036437246E-3</v>
      </c>
      <c r="F214" s="4">
        <v>72520</v>
      </c>
      <c r="G214" s="5">
        <v>118.0285020242908</v>
      </c>
      <c r="H214" s="51">
        <v>90000</v>
      </c>
      <c r="I214" s="5">
        <v>0.18</v>
      </c>
      <c r="J214" s="5">
        <f t="shared" si="15"/>
        <v>16200</v>
      </c>
      <c r="K214" s="4"/>
      <c r="L214" s="4"/>
      <c r="M214" s="4" t="s">
        <v>458</v>
      </c>
      <c r="N214" s="6"/>
      <c r="O214" s="3"/>
    </row>
    <row r="215" spans="1:15" s="12" customFormat="1" ht="20.149999999999999" customHeight="1" x14ac:dyDescent="0.35">
      <c r="A215" s="2">
        <v>45</v>
      </c>
      <c r="B215" s="2" t="s">
        <v>315</v>
      </c>
      <c r="C215" s="3" t="s">
        <v>316</v>
      </c>
      <c r="D215" s="2" t="s">
        <v>58</v>
      </c>
      <c r="E215" s="2">
        <v>2.9640619848334899E-2</v>
      </c>
      <c r="F215" s="4">
        <v>23860</v>
      </c>
      <c r="G215" s="5">
        <v>707.22518958127068</v>
      </c>
      <c r="H215" s="51">
        <v>33000</v>
      </c>
      <c r="I215" s="5">
        <v>3.25</v>
      </c>
      <c r="J215" s="5">
        <f t="shared" si="15"/>
        <v>107250</v>
      </c>
      <c r="K215" s="4"/>
      <c r="L215" s="4"/>
      <c r="M215" s="4" t="s">
        <v>459</v>
      </c>
      <c r="N215" s="6"/>
      <c r="O215" s="39" t="s">
        <v>497</v>
      </c>
    </row>
    <row r="216" spans="1:15" s="12" customFormat="1" ht="20.149999999999999" customHeight="1" x14ac:dyDescent="0.35">
      <c r="A216" s="2">
        <v>46</v>
      </c>
      <c r="B216" s="2" t="s">
        <v>317</v>
      </c>
      <c r="C216" s="3" t="s">
        <v>318</v>
      </c>
      <c r="D216" s="2" t="s">
        <v>58</v>
      </c>
      <c r="E216" s="2">
        <v>7.3307204803202096E-3</v>
      </c>
      <c r="F216" s="4">
        <v>34100</v>
      </c>
      <c r="G216" s="5">
        <v>249.97756837891916</v>
      </c>
      <c r="H216" s="51">
        <v>42000</v>
      </c>
      <c r="I216" s="5">
        <v>0.8</v>
      </c>
      <c r="J216" s="5">
        <f t="shared" si="15"/>
        <v>33600</v>
      </c>
      <c r="K216" s="4"/>
      <c r="L216" s="4"/>
      <c r="M216" s="4" t="s">
        <v>459</v>
      </c>
      <c r="N216" s="6"/>
      <c r="O216" s="3"/>
    </row>
    <row r="217" spans="1:15" s="12" customFormat="1" ht="20.149999999999999" customHeight="1" x14ac:dyDescent="0.35">
      <c r="A217" s="2">
        <v>47</v>
      </c>
      <c r="B217" s="2" t="s">
        <v>319</v>
      </c>
      <c r="C217" s="3" t="s">
        <v>320</v>
      </c>
      <c r="D217" s="2" t="s">
        <v>58</v>
      </c>
      <c r="E217" s="2">
        <v>6.7172110143520203E-3</v>
      </c>
      <c r="F217" s="4">
        <v>527670</v>
      </c>
      <c r="G217" s="5">
        <v>3544.4707359431304</v>
      </c>
      <c r="H217" s="51">
        <v>700000</v>
      </c>
      <c r="I217" s="5">
        <v>1.1000000000000001</v>
      </c>
      <c r="J217" s="5">
        <f t="shared" si="15"/>
        <v>770000.00000000012</v>
      </c>
      <c r="K217" s="64">
        <v>0.8</v>
      </c>
      <c r="L217" s="77" t="s">
        <v>530</v>
      </c>
      <c r="M217" s="4" t="s">
        <v>462</v>
      </c>
      <c r="N217" s="6"/>
      <c r="O217" s="39" t="s">
        <v>497</v>
      </c>
    </row>
    <row r="218" spans="1:15" s="12" customFormat="1" ht="20.149999999999999" customHeight="1" x14ac:dyDescent="0.35">
      <c r="A218" s="2">
        <v>48</v>
      </c>
      <c r="B218" s="2" t="s">
        <v>321</v>
      </c>
      <c r="C218" s="3" t="s">
        <v>322</v>
      </c>
      <c r="D218" s="2" t="s">
        <v>58</v>
      </c>
      <c r="E218" s="2">
        <v>1.0965222957115399E-2</v>
      </c>
      <c r="F218" s="4">
        <v>344490</v>
      </c>
      <c r="G218" s="5">
        <v>3777.409656496684</v>
      </c>
      <c r="H218" s="51">
        <v>420000</v>
      </c>
      <c r="I218" s="5">
        <v>1.6</v>
      </c>
      <c r="J218" s="5">
        <f t="shared" si="15"/>
        <v>672000</v>
      </c>
      <c r="K218" s="59">
        <v>1.62</v>
      </c>
      <c r="L218" s="77" t="s">
        <v>498</v>
      </c>
      <c r="M218" s="4" t="s">
        <v>460</v>
      </c>
      <c r="N218" s="6"/>
      <c r="O218" s="39" t="s">
        <v>497</v>
      </c>
    </row>
    <row r="219" spans="1:15" s="12" customFormat="1" ht="20.149999999999999" customHeight="1" x14ac:dyDescent="0.35">
      <c r="A219" s="2">
        <v>49</v>
      </c>
      <c r="B219" s="2" t="s">
        <v>323</v>
      </c>
      <c r="C219" s="3" t="s">
        <v>324</v>
      </c>
      <c r="D219" s="2" t="s">
        <v>58</v>
      </c>
      <c r="E219" s="2">
        <v>9.7493568097364203E-2</v>
      </c>
      <c r="F219" s="4">
        <v>65700</v>
      </c>
      <c r="G219" s="5">
        <v>6405.3274239968277</v>
      </c>
      <c r="H219" s="51">
        <v>90000</v>
      </c>
      <c r="I219" s="5">
        <v>16</v>
      </c>
      <c r="J219" s="5">
        <f t="shared" si="15"/>
        <v>1440000</v>
      </c>
      <c r="K219" s="59">
        <v>16.28</v>
      </c>
      <c r="L219" s="77" t="s">
        <v>498</v>
      </c>
      <c r="M219" s="4" t="s">
        <v>460</v>
      </c>
      <c r="N219" s="6"/>
      <c r="O219" s="39" t="s">
        <v>497</v>
      </c>
    </row>
    <row r="220" spans="1:15" s="12" customFormat="1" ht="20.149999999999999" customHeight="1" x14ac:dyDescent="0.35">
      <c r="A220" s="2">
        <v>50</v>
      </c>
      <c r="B220" s="2" t="s">
        <v>327</v>
      </c>
      <c r="C220" s="3" t="s">
        <v>328</v>
      </c>
      <c r="D220" s="2" t="s">
        <v>58</v>
      </c>
      <c r="E220" s="2">
        <v>9.2924612368561702E-3</v>
      </c>
      <c r="F220" s="4">
        <v>36450</v>
      </c>
      <c r="G220" s="5">
        <v>338.71021208340738</v>
      </c>
      <c r="H220" s="51">
        <v>45000</v>
      </c>
      <c r="I220" s="5">
        <v>1</v>
      </c>
      <c r="J220" s="5">
        <f t="shared" si="15"/>
        <v>45000</v>
      </c>
      <c r="K220" s="4"/>
      <c r="L220" s="4"/>
      <c r="M220" s="4" t="s">
        <v>459</v>
      </c>
      <c r="N220" s="6"/>
      <c r="O220" s="3"/>
    </row>
    <row r="221" spans="1:15" s="12" customFormat="1" ht="20.149999999999999" customHeight="1" x14ac:dyDescent="0.35">
      <c r="A221" s="2">
        <v>51</v>
      </c>
      <c r="B221" s="2" t="s">
        <v>329</v>
      </c>
      <c r="C221" s="3" t="s">
        <v>330</v>
      </c>
      <c r="D221" s="2" t="s">
        <v>58</v>
      </c>
      <c r="E221" s="2">
        <v>1.7244594069662E-2</v>
      </c>
      <c r="F221" s="4">
        <v>3000</v>
      </c>
      <c r="G221" s="5">
        <v>51.733782208986</v>
      </c>
      <c r="H221" s="51">
        <v>3700</v>
      </c>
      <c r="I221" s="5">
        <v>1.55</v>
      </c>
      <c r="J221" s="5">
        <f t="shared" si="15"/>
        <v>5735</v>
      </c>
      <c r="K221" s="4"/>
      <c r="L221" s="4"/>
      <c r="M221" s="4" t="s">
        <v>459</v>
      </c>
      <c r="N221" s="6"/>
      <c r="O221" s="3"/>
    </row>
    <row r="222" spans="1:15" s="12" customFormat="1" ht="20.149999999999999" customHeight="1" x14ac:dyDescent="0.35">
      <c r="A222" s="2">
        <v>52</v>
      </c>
      <c r="B222" s="2" t="s">
        <v>331</v>
      </c>
      <c r="C222" s="3" t="s">
        <v>332</v>
      </c>
      <c r="D222" s="2" t="s">
        <v>58</v>
      </c>
      <c r="E222" s="2">
        <v>5.4683908045977002E-3</v>
      </c>
      <c r="F222" s="4">
        <v>52400</v>
      </c>
      <c r="G222" s="5">
        <v>286.54367816091951</v>
      </c>
      <c r="H222" s="51">
        <f t="shared" si="16"/>
        <v>65500</v>
      </c>
      <c r="I222" s="5">
        <v>0.6</v>
      </c>
      <c r="J222" s="5">
        <f t="shared" si="15"/>
        <v>39300</v>
      </c>
      <c r="K222" s="4"/>
      <c r="L222" s="4"/>
      <c r="M222" s="4" t="s">
        <v>459</v>
      </c>
      <c r="N222" s="39" t="s">
        <v>497</v>
      </c>
      <c r="O222" s="3"/>
    </row>
    <row r="223" spans="1:15" s="12" customFormat="1" ht="20.149999999999999" customHeight="1" x14ac:dyDescent="0.35">
      <c r="A223" s="2">
        <v>53</v>
      </c>
      <c r="B223" s="2" t="s">
        <v>336</v>
      </c>
      <c r="C223" s="3" t="s">
        <v>337</v>
      </c>
      <c r="D223" s="2" t="s">
        <v>58</v>
      </c>
      <c r="E223" s="2">
        <v>8.7552499999999991E-3</v>
      </c>
      <c r="F223" s="4">
        <v>202000</v>
      </c>
      <c r="G223" s="5">
        <v>1768.5604999999998</v>
      </c>
      <c r="H223" s="51">
        <v>280000</v>
      </c>
      <c r="I223" s="5">
        <v>2</v>
      </c>
      <c r="J223" s="5">
        <f t="shared" si="15"/>
        <v>560000</v>
      </c>
      <c r="K223" s="65">
        <v>2</v>
      </c>
      <c r="L223" s="77" t="s">
        <v>498</v>
      </c>
      <c r="M223" s="4" t="s">
        <v>459</v>
      </c>
      <c r="N223" s="6"/>
      <c r="O223" s="39" t="s">
        <v>497</v>
      </c>
    </row>
    <row r="224" spans="1:15" s="12" customFormat="1" ht="20.149999999999999" customHeight="1" x14ac:dyDescent="0.35">
      <c r="A224" s="2">
        <v>54</v>
      </c>
      <c r="B224" s="2" t="s">
        <v>338</v>
      </c>
      <c r="C224" s="3" t="s">
        <v>339</v>
      </c>
      <c r="D224" s="2" t="s">
        <v>58</v>
      </c>
      <c r="E224" s="2">
        <v>6.3392881128274001E-2</v>
      </c>
      <c r="F224" s="4">
        <v>24000</v>
      </c>
      <c r="G224" s="5">
        <v>1521.4291470785761</v>
      </c>
      <c r="H224" s="51">
        <v>33500</v>
      </c>
      <c r="I224" s="5">
        <v>7</v>
      </c>
      <c r="J224" s="5">
        <f t="shared" si="15"/>
        <v>234500</v>
      </c>
      <c r="K224" s="65">
        <v>7</v>
      </c>
      <c r="L224" s="77" t="s">
        <v>498</v>
      </c>
      <c r="M224" s="4" t="s">
        <v>460</v>
      </c>
      <c r="N224" s="6"/>
      <c r="O224" s="39" t="s">
        <v>497</v>
      </c>
    </row>
    <row r="225" spans="1:15" s="12" customFormat="1" ht="20.149999999999999" customHeight="1" x14ac:dyDescent="0.35">
      <c r="A225" s="2">
        <v>55</v>
      </c>
      <c r="B225" s="2" t="s">
        <v>340</v>
      </c>
      <c r="C225" s="3" t="s">
        <v>341</v>
      </c>
      <c r="D225" s="2" t="s">
        <v>58</v>
      </c>
      <c r="E225" s="2">
        <v>2.7930232558139499E-2</v>
      </c>
      <c r="F225" s="4">
        <v>30000</v>
      </c>
      <c r="G225" s="5">
        <v>837.90697674418493</v>
      </c>
      <c r="H225" s="51">
        <f t="shared" ref="H225:H226" si="18">F225*40%+F225</f>
        <v>42000</v>
      </c>
      <c r="I225" s="5">
        <v>3.02</v>
      </c>
      <c r="J225" s="5">
        <f t="shared" si="15"/>
        <v>126840</v>
      </c>
      <c r="K225" s="59">
        <v>3.01</v>
      </c>
      <c r="L225" s="77" t="s">
        <v>498</v>
      </c>
      <c r="M225" s="4" t="s">
        <v>460</v>
      </c>
      <c r="N225" s="6"/>
      <c r="O225" s="39" t="s">
        <v>497</v>
      </c>
    </row>
    <row r="226" spans="1:15" s="12" customFormat="1" ht="20.149999999999999" customHeight="1" x14ac:dyDescent="0.35">
      <c r="A226" s="2">
        <v>56</v>
      </c>
      <c r="B226" s="2" t="s">
        <v>342</v>
      </c>
      <c r="C226" s="3" t="s">
        <v>343</v>
      </c>
      <c r="D226" s="2" t="s">
        <v>58</v>
      </c>
      <c r="E226" s="2">
        <v>0.41241299303944301</v>
      </c>
      <c r="F226" s="4">
        <v>3000</v>
      </c>
      <c r="G226" s="5">
        <v>1237.2389791183291</v>
      </c>
      <c r="H226" s="51">
        <f t="shared" si="18"/>
        <v>4200</v>
      </c>
      <c r="I226" s="5">
        <v>48.4</v>
      </c>
      <c r="J226" s="5">
        <f t="shared" si="15"/>
        <v>203280</v>
      </c>
      <c r="K226" s="65">
        <v>47.16711999999999</v>
      </c>
      <c r="L226" s="77" t="s">
        <v>504</v>
      </c>
      <c r="M226" s="4" t="s">
        <v>454</v>
      </c>
      <c r="N226" s="6"/>
      <c r="O226" s="39" t="s">
        <v>497</v>
      </c>
    </row>
    <row r="227" spans="1:15" s="12" customFormat="1" ht="20.149999999999999" customHeight="1" x14ac:dyDescent="0.35">
      <c r="A227" s="2">
        <v>57</v>
      </c>
      <c r="B227" s="2" t="s">
        <v>344</v>
      </c>
      <c r="C227" s="3" t="s">
        <v>345</v>
      </c>
      <c r="D227" s="2" t="s">
        <v>58</v>
      </c>
      <c r="E227" s="2">
        <v>2.1428571428571401E-2</v>
      </c>
      <c r="F227" s="4">
        <v>12000</v>
      </c>
      <c r="G227" s="5">
        <v>257.14285714285683</v>
      </c>
      <c r="H227" s="51">
        <f t="shared" si="16"/>
        <v>15000</v>
      </c>
      <c r="I227" s="5">
        <v>2.2000000000000002</v>
      </c>
      <c r="J227" s="5">
        <f t="shared" si="15"/>
        <v>33000</v>
      </c>
      <c r="K227" s="4"/>
      <c r="L227" s="4"/>
      <c r="M227" s="4" t="s">
        <v>463</v>
      </c>
      <c r="N227" s="6"/>
      <c r="O227" s="3"/>
    </row>
    <row r="228" spans="1:15" s="12" customFormat="1" ht="20.149999999999999" customHeight="1" x14ac:dyDescent="0.35">
      <c r="A228" s="2">
        <v>58</v>
      </c>
      <c r="B228" s="2" t="s">
        <v>346</v>
      </c>
      <c r="C228" s="3" t="s">
        <v>347</v>
      </c>
      <c r="D228" s="2" t="s">
        <v>58</v>
      </c>
      <c r="E228" s="2">
        <v>0.10258556149732601</v>
      </c>
      <c r="F228" s="4">
        <v>2800</v>
      </c>
      <c r="G228" s="5">
        <v>287.23957219251281</v>
      </c>
      <c r="H228" s="51">
        <f t="shared" si="16"/>
        <v>3500</v>
      </c>
      <c r="I228" s="5">
        <v>8</v>
      </c>
      <c r="J228" s="5">
        <f t="shared" si="15"/>
        <v>28000</v>
      </c>
      <c r="K228" s="4"/>
      <c r="L228" s="4"/>
      <c r="M228" s="4" t="s">
        <v>463</v>
      </c>
      <c r="N228" s="6"/>
      <c r="O228" s="3"/>
    </row>
    <row r="229" spans="1:15" s="12" customFormat="1" ht="20.149999999999999" customHeight="1" x14ac:dyDescent="0.35">
      <c r="A229" s="2">
        <v>59</v>
      </c>
      <c r="B229" s="2" t="s">
        <v>348</v>
      </c>
      <c r="C229" s="3" t="s">
        <v>349</v>
      </c>
      <c r="D229" s="2" t="s">
        <v>58</v>
      </c>
      <c r="E229" s="2">
        <v>0.21071258907363399</v>
      </c>
      <c r="F229" s="4">
        <v>5600</v>
      </c>
      <c r="G229" s="5">
        <v>1179.9904988123503</v>
      </c>
      <c r="H229" s="51">
        <v>7500</v>
      </c>
      <c r="I229" s="5">
        <v>27</v>
      </c>
      <c r="J229" s="5">
        <f t="shared" si="15"/>
        <v>202500</v>
      </c>
      <c r="K229" s="65">
        <v>27.444559999999996</v>
      </c>
      <c r="L229" s="77" t="s">
        <v>504</v>
      </c>
      <c r="M229" s="4" t="s">
        <v>463</v>
      </c>
      <c r="N229" s="6"/>
      <c r="O229" s="39" t="s">
        <v>497</v>
      </c>
    </row>
    <row r="230" spans="1:15" s="12" customFormat="1" ht="20.149999999999999" customHeight="1" x14ac:dyDescent="0.35">
      <c r="A230" s="2">
        <v>60</v>
      </c>
      <c r="B230" s="2" t="s">
        <v>350</v>
      </c>
      <c r="C230" s="3" t="s">
        <v>351</v>
      </c>
      <c r="D230" s="2" t="s">
        <v>58</v>
      </c>
      <c r="E230" s="2">
        <v>3.9665603644646899E-2</v>
      </c>
      <c r="F230" s="4">
        <v>7500</v>
      </c>
      <c r="G230" s="5">
        <v>297.49202733485174</v>
      </c>
      <c r="H230" s="51">
        <v>9000</v>
      </c>
      <c r="I230" s="5">
        <v>3</v>
      </c>
      <c r="J230" s="5">
        <f t="shared" si="15"/>
        <v>27000</v>
      </c>
      <c r="K230" s="4"/>
      <c r="L230" s="4"/>
      <c r="M230" s="4" t="s">
        <v>460</v>
      </c>
      <c r="N230" s="6"/>
      <c r="O230" s="3"/>
    </row>
    <row r="231" spans="1:15" s="12" customFormat="1" ht="20.149999999999999" customHeight="1" x14ac:dyDescent="0.35">
      <c r="A231" s="2">
        <v>61</v>
      </c>
      <c r="B231" s="2" t="s">
        <v>356</v>
      </c>
      <c r="C231" s="3" t="s">
        <v>357</v>
      </c>
      <c r="D231" s="2" t="s">
        <v>58</v>
      </c>
      <c r="E231" s="2">
        <v>3.9709762532981502E-2</v>
      </c>
      <c r="F231" s="4">
        <v>1800</v>
      </c>
      <c r="G231" s="5">
        <v>71.477572559366706</v>
      </c>
      <c r="H231" s="51">
        <v>2200</v>
      </c>
      <c r="I231" s="5">
        <v>4.3</v>
      </c>
      <c r="J231" s="5">
        <f t="shared" si="15"/>
        <v>9460</v>
      </c>
      <c r="K231" s="4"/>
      <c r="L231" s="4"/>
      <c r="M231" s="4" t="s">
        <v>460</v>
      </c>
      <c r="N231" s="6"/>
      <c r="O231" s="3"/>
    </row>
    <row r="232" spans="1:15" s="12" customFormat="1" ht="20.149999999999999" customHeight="1" x14ac:dyDescent="0.35">
      <c r="A232" s="2">
        <v>62</v>
      </c>
      <c r="B232" s="2" t="s">
        <v>360</v>
      </c>
      <c r="C232" s="3" t="s">
        <v>361</v>
      </c>
      <c r="D232" s="2" t="s">
        <v>58</v>
      </c>
      <c r="E232" s="2">
        <v>0.290362318840579</v>
      </c>
      <c r="F232" s="4">
        <v>2572</v>
      </c>
      <c r="G232" s="5">
        <v>746.81188405796922</v>
      </c>
      <c r="H232" s="51">
        <v>3600</v>
      </c>
      <c r="I232" s="5">
        <v>28</v>
      </c>
      <c r="J232" s="5">
        <f t="shared" si="15"/>
        <v>100800</v>
      </c>
      <c r="K232" s="65">
        <v>28</v>
      </c>
      <c r="L232" s="79" t="s">
        <v>498</v>
      </c>
      <c r="M232" s="4" t="s">
        <v>460</v>
      </c>
      <c r="N232" s="6"/>
      <c r="O232" s="39" t="s">
        <v>497</v>
      </c>
    </row>
    <row r="233" spans="1:15" s="12" customFormat="1" ht="20.149999999999999" customHeight="1" x14ac:dyDescent="0.35">
      <c r="A233" s="2">
        <v>63</v>
      </c>
      <c r="B233" s="2" t="s">
        <v>430</v>
      </c>
      <c r="C233" s="3" t="s">
        <v>439</v>
      </c>
      <c r="D233" s="2" t="s">
        <v>58</v>
      </c>
      <c r="E233" s="2"/>
      <c r="F233" s="4"/>
      <c r="G233" s="5">
        <v>0</v>
      </c>
      <c r="H233" s="51">
        <v>36000</v>
      </c>
      <c r="I233" s="5">
        <v>12.5</v>
      </c>
      <c r="J233" s="5">
        <f t="shared" si="15"/>
        <v>450000</v>
      </c>
      <c r="K233" s="5">
        <v>12.74</v>
      </c>
      <c r="L233" s="4" t="s">
        <v>498</v>
      </c>
      <c r="M233" s="4" t="s">
        <v>459</v>
      </c>
      <c r="N233" s="6"/>
      <c r="O233" s="39" t="s">
        <v>497</v>
      </c>
    </row>
    <row r="234" spans="1:15" s="12" customFormat="1" ht="20.149999999999999" customHeight="1" x14ac:dyDescent="0.35">
      <c r="A234" s="2">
        <v>64</v>
      </c>
      <c r="B234" s="2" t="s">
        <v>431</v>
      </c>
      <c r="C234" s="3" t="s">
        <v>440</v>
      </c>
      <c r="D234" s="2" t="s">
        <v>58</v>
      </c>
      <c r="E234" s="2"/>
      <c r="F234" s="4"/>
      <c r="G234" s="5">
        <v>0</v>
      </c>
      <c r="H234" s="51">
        <v>12000</v>
      </c>
      <c r="I234" s="5">
        <v>9</v>
      </c>
      <c r="J234" s="5">
        <f t="shared" si="15"/>
        <v>108000</v>
      </c>
      <c r="K234" s="5">
        <v>8</v>
      </c>
      <c r="L234" s="4" t="s">
        <v>498</v>
      </c>
      <c r="M234" s="4" t="s">
        <v>459</v>
      </c>
      <c r="N234" s="6"/>
      <c r="O234" s="39" t="s">
        <v>497</v>
      </c>
    </row>
    <row r="235" spans="1:15" s="12" customFormat="1" ht="20.149999999999999" customHeight="1" x14ac:dyDescent="0.35">
      <c r="A235" s="2">
        <v>65</v>
      </c>
      <c r="B235" s="2" t="s">
        <v>432</v>
      </c>
      <c r="C235" s="3" t="s">
        <v>441</v>
      </c>
      <c r="D235" s="2" t="s">
        <v>58</v>
      </c>
      <c r="E235" s="2"/>
      <c r="F235" s="4"/>
      <c r="G235" s="5">
        <v>0</v>
      </c>
      <c r="H235" s="51">
        <v>12000</v>
      </c>
      <c r="I235" s="5">
        <v>3</v>
      </c>
      <c r="J235" s="5">
        <f t="shared" si="15"/>
        <v>36000</v>
      </c>
      <c r="K235" s="5">
        <v>2.75</v>
      </c>
      <c r="L235" s="4" t="s">
        <v>498</v>
      </c>
      <c r="M235" s="4" t="s">
        <v>459</v>
      </c>
      <c r="N235" s="6"/>
      <c r="O235" s="3"/>
    </row>
    <row r="236" spans="1:15" s="12" customFormat="1" ht="20.149999999999999" customHeight="1" x14ac:dyDescent="0.35">
      <c r="A236" s="2">
        <v>66</v>
      </c>
      <c r="B236" s="2" t="s">
        <v>433</v>
      </c>
      <c r="C236" s="3" t="s">
        <v>442</v>
      </c>
      <c r="D236" s="2" t="s">
        <v>58</v>
      </c>
      <c r="E236" s="2"/>
      <c r="F236" s="4"/>
      <c r="G236" s="5">
        <v>0</v>
      </c>
      <c r="H236" s="51">
        <v>18000</v>
      </c>
      <c r="I236" s="5">
        <v>5</v>
      </c>
      <c r="J236" s="5">
        <f t="shared" ref="J236:J248" si="19">H236*I236</f>
        <v>90000</v>
      </c>
      <c r="K236" s="5">
        <v>4</v>
      </c>
      <c r="L236" s="4" t="s">
        <v>498</v>
      </c>
      <c r="M236" s="4" t="s">
        <v>460</v>
      </c>
      <c r="N236" s="6"/>
      <c r="O236" s="39" t="s">
        <v>497</v>
      </c>
    </row>
    <row r="237" spans="1:15" s="12" customFormat="1" ht="20.149999999999999" customHeight="1" x14ac:dyDescent="0.35">
      <c r="A237" s="2">
        <v>67</v>
      </c>
      <c r="B237" s="2" t="s">
        <v>434</v>
      </c>
      <c r="C237" s="3" t="s">
        <v>443</v>
      </c>
      <c r="D237" s="2" t="s">
        <v>58</v>
      </c>
      <c r="E237" s="2"/>
      <c r="F237" s="4"/>
      <c r="G237" s="5">
        <v>0</v>
      </c>
      <c r="H237" s="51">
        <v>12000</v>
      </c>
      <c r="I237" s="5">
        <v>12.5</v>
      </c>
      <c r="J237" s="5">
        <f t="shared" si="19"/>
        <v>150000</v>
      </c>
      <c r="K237" s="5">
        <v>10</v>
      </c>
      <c r="L237" s="4" t="s">
        <v>498</v>
      </c>
      <c r="M237" s="4" t="s">
        <v>459</v>
      </c>
      <c r="N237" s="6"/>
      <c r="O237" s="39" t="s">
        <v>497</v>
      </c>
    </row>
    <row r="238" spans="1:15" s="12" customFormat="1" ht="20.149999999999999" customHeight="1" x14ac:dyDescent="0.35">
      <c r="A238" s="2">
        <v>68</v>
      </c>
      <c r="B238" s="3" t="s">
        <v>385</v>
      </c>
      <c r="C238" s="1" t="s">
        <v>398</v>
      </c>
      <c r="D238" s="2" t="s">
        <v>58</v>
      </c>
      <c r="E238" s="2"/>
      <c r="F238" s="4"/>
      <c r="G238" s="5">
        <v>0</v>
      </c>
      <c r="H238" s="51">
        <v>2000</v>
      </c>
      <c r="I238" s="5">
        <v>2</v>
      </c>
      <c r="J238" s="5">
        <f t="shared" si="19"/>
        <v>4000</v>
      </c>
      <c r="K238" s="4"/>
      <c r="L238" s="4"/>
      <c r="M238" s="4" t="s">
        <v>459</v>
      </c>
      <c r="N238" s="6"/>
      <c r="O238" s="3"/>
    </row>
    <row r="239" spans="1:15" s="12" customFormat="1" ht="20.149999999999999" customHeight="1" x14ac:dyDescent="0.35">
      <c r="A239" s="2">
        <v>69</v>
      </c>
      <c r="B239" s="3" t="s">
        <v>389</v>
      </c>
      <c r="C239" s="1" t="s">
        <v>402</v>
      </c>
      <c r="D239" s="2" t="s">
        <v>58</v>
      </c>
      <c r="E239" s="2"/>
      <c r="F239" s="4"/>
      <c r="G239" s="5">
        <v>0</v>
      </c>
      <c r="H239" s="51">
        <v>1000</v>
      </c>
      <c r="I239" s="5">
        <v>8.9</v>
      </c>
      <c r="J239" s="5">
        <f t="shared" si="19"/>
        <v>8900</v>
      </c>
      <c r="K239" s="4"/>
      <c r="L239" s="4"/>
      <c r="M239" s="4" t="s">
        <v>462</v>
      </c>
      <c r="N239" s="6"/>
      <c r="O239" s="3"/>
    </row>
    <row r="240" spans="1:15" s="12" customFormat="1" ht="20.149999999999999" customHeight="1" x14ac:dyDescent="0.35">
      <c r="A240" s="2">
        <v>70</v>
      </c>
      <c r="B240" s="3" t="s">
        <v>390</v>
      </c>
      <c r="C240" s="1" t="s">
        <v>403</v>
      </c>
      <c r="D240" s="2" t="s">
        <v>58</v>
      </c>
      <c r="E240" s="2"/>
      <c r="F240" s="4"/>
      <c r="G240" s="5">
        <v>0</v>
      </c>
      <c r="H240" s="51">
        <v>1000</v>
      </c>
      <c r="I240" s="5">
        <v>2</v>
      </c>
      <c r="J240" s="5">
        <f t="shared" si="19"/>
        <v>2000</v>
      </c>
      <c r="K240" s="4"/>
      <c r="L240" s="4"/>
      <c r="M240" s="4" t="s">
        <v>459</v>
      </c>
      <c r="N240" s="6"/>
      <c r="O240" s="3"/>
    </row>
    <row r="241" spans="1:15" s="12" customFormat="1" ht="20.149999999999999" customHeight="1" x14ac:dyDescent="0.35">
      <c r="A241" s="2">
        <v>71</v>
      </c>
      <c r="B241" s="3" t="s">
        <v>391</v>
      </c>
      <c r="C241" s="1" t="s">
        <v>404</v>
      </c>
      <c r="D241" s="2" t="s">
        <v>58</v>
      </c>
      <c r="E241" s="2"/>
      <c r="F241" s="4"/>
      <c r="G241" s="5">
        <v>0</v>
      </c>
      <c r="H241" s="51">
        <v>600</v>
      </c>
      <c r="I241" s="5">
        <v>18</v>
      </c>
      <c r="J241" s="5">
        <f t="shared" si="19"/>
        <v>10800</v>
      </c>
      <c r="K241" s="4"/>
      <c r="L241" s="4"/>
      <c r="M241" s="4" t="s">
        <v>454</v>
      </c>
      <c r="N241" s="6"/>
      <c r="O241" s="3"/>
    </row>
    <row r="242" spans="1:15" s="12" customFormat="1" ht="20.149999999999999" customHeight="1" x14ac:dyDescent="0.35">
      <c r="A242" s="2">
        <v>72</v>
      </c>
      <c r="B242" s="3" t="s">
        <v>392</v>
      </c>
      <c r="C242" s="1" t="s">
        <v>405</v>
      </c>
      <c r="D242" s="2" t="s">
        <v>58</v>
      </c>
      <c r="E242" s="2"/>
      <c r="F242" s="4"/>
      <c r="G242" s="5">
        <v>0</v>
      </c>
      <c r="H242" s="51">
        <v>900</v>
      </c>
      <c r="I242" s="5">
        <v>2</v>
      </c>
      <c r="J242" s="5">
        <f t="shared" si="19"/>
        <v>1800</v>
      </c>
      <c r="K242" s="4"/>
      <c r="L242" s="4"/>
      <c r="M242" s="4" t="s">
        <v>460</v>
      </c>
      <c r="N242" s="6"/>
      <c r="O242" s="3"/>
    </row>
    <row r="243" spans="1:15" s="12" customFormat="1" ht="20.149999999999999" customHeight="1" x14ac:dyDescent="0.35">
      <c r="A243" s="2">
        <v>73</v>
      </c>
      <c r="B243" s="3" t="s">
        <v>377</v>
      </c>
      <c r="C243" s="1" t="s">
        <v>406</v>
      </c>
      <c r="D243" s="2" t="s">
        <v>58</v>
      </c>
      <c r="E243" s="2"/>
      <c r="F243" s="4"/>
      <c r="G243" s="5">
        <v>0</v>
      </c>
      <c r="H243" s="51">
        <v>900</v>
      </c>
      <c r="I243" s="5">
        <v>0.31</v>
      </c>
      <c r="J243" s="5">
        <f t="shared" si="19"/>
        <v>279</v>
      </c>
      <c r="K243" s="4"/>
      <c r="L243" s="4"/>
      <c r="M243" s="4" t="s">
        <v>460</v>
      </c>
      <c r="N243" s="6"/>
      <c r="O243" s="3"/>
    </row>
    <row r="244" spans="1:15" s="12" customFormat="1" ht="20.149999999999999" customHeight="1" x14ac:dyDescent="0.35">
      <c r="A244" s="2">
        <v>74</v>
      </c>
      <c r="B244" s="2"/>
      <c r="C244" s="1" t="s">
        <v>418</v>
      </c>
      <c r="D244" s="2" t="s">
        <v>58</v>
      </c>
      <c r="E244" s="2"/>
      <c r="F244" s="4"/>
      <c r="G244" s="5">
        <v>0</v>
      </c>
      <c r="H244" s="51">
        <v>1000</v>
      </c>
      <c r="I244" s="5">
        <v>2.8</v>
      </c>
      <c r="J244" s="5">
        <f t="shared" si="19"/>
        <v>2800</v>
      </c>
      <c r="K244" s="4"/>
      <c r="L244" s="4"/>
      <c r="M244" s="4" t="s">
        <v>463</v>
      </c>
      <c r="N244" s="6"/>
      <c r="O244" s="3"/>
    </row>
    <row r="245" spans="1:15" s="12" customFormat="1" ht="20.149999999999999" customHeight="1" x14ac:dyDescent="0.35">
      <c r="A245" s="2">
        <v>75</v>
      </c>
      <c r="B245" s="2"/>
      <c r="C245" s="1" t="s">
        <v>419</v>
      </c>
      <c r="D245" s="2" t="s">
        <v>58</v>
      </c>
      <c r="E245" s="2"/>
      <c r="F245" s="4"/>
      <c r="G245" s="5">
        <v>0</v>
      </c>
      <c r="H245" s="51">
        <v>900</v>
      </c>
      <c r="I245" s="5">
        <v>2.37</v>
      </c>
      <c r="J245" s="5">
        <f t="shared" si="19"/>
        <v>2133</v>
      </c>
      <c r="K245" s="4"/>
      <c r="L245" s="4"/>
      <c r="M245" s="4" t="s">
        <v>460</v>
      </c>
      <c r="N245" s="6"/>
      <c r="O245" s="3"/>
    </row>
    <row r="246" spans="1:15" s="12" customFormat="1" ht="20.149999999999999" customHeight="1" x14ac:dyDescent="0.35">
      <c r="A246" s="2">
        <v>76</v>
      </c>
      <c r="B246" s="3" t="s">
        <v>381</v>
      </c>
      <c r="C246" s="1" t="s">
        <v>394</v>
      </c>
      <c r="D246" s="2" t="s">
        <v>58</v>
      </c>
      <c r="E246" s="2"/>
      <c r="F246" s="4"/>
      <c r="G246" s="5">
        <f>E246*F246</f>
        <v>0</v>
      </c>
      <c r="H246" s="51">
        <v>900</v>
      </c>
      <c r="I246" s="5">
        <v>2</v>
      </c>
      <c r="J246" s="5">
        <f t="shared" si="19"/>
        <v>1800</v>
      </c>
      <c r="K246" s="4"/>
      <c r="L246" s="4"/>
      <c r="M246" s="4" t="s">
        <v>459</v>
      </c>
      <c r="N246" s="6"/>
      <c r="O246" s="3"/>
    </row>
    <row r="247" spans="1:15" s="12" customFormat="1" ht="20.149999999999999" customHeight="1" x14ac:dyDescent="0.35">
      <c r="A247" s="2">
        <v>77</v>
      </c>
      <c r="B247" s="3" t="s">
        <v>380</v>
      </c>
      <c r="C247" s="44" t="s">
        <v>395</v>
      </c>
      <c r="D247" s="2" t="s">
        <v>58</v>
      </c>
      <c r="E247" s="2"/>
      <c r="F247" s="4"/>
      <c r="G247" s="5">
        <f>E247*F247</f>
        <v>0</v>
      </c>
      <c r="H247" s="51">
        <v>1000</v>
      </c>
      <c r="I247" s="5">
        <v>2</v>
      </c>
      <c r="J247" s="5">
        <f t="shared" si="19"/>
        <v>2000</v>
      </c>
      <c r="K247" s="4"/>
      <c r="L247" s="4"/>
      <c r="M247" s="4" t="s">
        <v>459</v>
      </c>
      <c r="N247" s="6"/>
      <c r="O247" s="3"/>
    </row>
    <row r="248" spans="1:15" s="12" customFormat="1" ht="20.149999999999999" customHeight="1" x14ac:dyDescent="0.35">
      <c r="A248" s="2">
        <v>78</v>
      </c>
      <c r="B248" s="44" t="s">
        <v>382</v>
      </c>
      <c r="C248" s="44" t="s">
        <v>396</v>
      </c>
      <c r="D248" s="44" t="s">
        <v>58</v>
      </c>
      <c r="E248" s="44"/>
      <c r="F248" s="44"/>
      <c r="G248" s="85">
        <f>E248*F248</f>
        <v>0</v>
      </c>
      <c r="H248" s="53">
        <v>900</v>
      </c>
      <c r="I248" s="45">
        <v>0.6</v>
      </c>
      <c r="J248" s="5">
        <f t="shared" si="19"/>
        <v>540</v>
      </c>
      <c r="K248" s="4"/>
      <c r="L248" s="4"/>
      <c r="M248" s="4" t="s">
        <v>458</v>
      </c>
      <c r="N248" s="6"/>
      <c r="O248" s="3"/>
    </row>
    <row r="249" spans="1:15" s="12" customFormat="1" ht="20.149999999999999" customHeight="1" x14ac:dyDescent="0.35">
      <c r="A249" s="2">
        <v>79</v>
      </c>
      <c r="B249" s="44" t="s">
        <v>514</v>
      </c>
      <c r="C249" s="44" t="s">
        <v>515</v>
      </c>
      <c r="D249" s="44" t="s">
        <v>58</v>
      </c>
      <c r="E249" s="44"/>
      <c r="F249" s="44"/>
      <c r="G249" s="85">
        <v>0</v>
      </c>
      <c r="H249" s="53">
        <v>900</v>
      </c>
      <c r="I249" s="45">
        <v>0.31</v>
      </c>
      <c r="J249" s="5">
        <f t="shared" ref="J249:J256" si="20">H249*I249</f>
        <v>279</v>
      </c>
      <c r="K249" s="4"/>
      <c r="L249" s="4"/>
      <c r="M249" s="4" t="s">
        <v>460</v>
      </c>
      <c r="N249" s="6"/>
      <c r="O249" s="3"/>
    </row>
    <row r="250" spans="1:15" s="12" customFormat="1" ht="20.149999999999999" customHeight="1" x14ac:dyDescent="0.35">
      <c r="A250" s="2">
        <v>80</v>
      </c>
      <c r="B250" s="44" t="s">
        <v>520</v>
      </c>
      <c r="C250" s="44" t="s">
        <v>521</v>
      </c>
      <c r="D250" s="44" t="s">
        <v>58</v>
      </c>
      <c r="E250" s="44"/>
      <c r="F250" s="44"/>
      <c r="G250" s="85">
        <f>E250*F250</f>
        <v>0</v>
      </c>
      <c r="H250" s="53">
        <v>1000</v>
      </c>
      <c r="I250" s="5">
        <v>2</v>
      </c>
      <c r="J250" s="5">
        <f t="shared" si="20"/>
        <v>2000</v>
      </c>
      <c r="K250" s="4"/>
      <c r="L250" s="4"/>
      <c r="M250" s="4"/>
      <c r="N250" s="6"/>
      <c r="O250" s="3"/>
    </row>
    <row r="251" spans="1:15" s="12" customFormat="1" ht="20.149999999999999" customHeight="1" x14ac:dyDescent="0.35">
      <c r="A251" s="2">
        <v>81</v>
      </c>
      <c r="B251" s="44"/>
      <c r="C251" s="44" t="s">
        <v>522</v>
      </c>
      <c r="D251" s="44" t="s">
        <v>58</v>
      </c>
      <c r="E251" s="44"/>
      <c r="F251" s="44"/>
      <c r="G251" s="85">
        <f>E251*F251</f>
        <v>0</v>
      </c>
      <c r="H251" s="53">
        <v>25</v>
      </c>
      <c r="I251" s="5">
        <v>5</v>
      </c>
      <c r="J251" s="5">
        <f t="shared" si="20"/>
        <v>125</v>
      </c>
      <c r="K251" s="4"/>
      <c r="L251" s="4"/>
      <c r="M251" s="4"/>
      <c r="N251" s="6"/>
      <c r="O251" s="3"/>
    </row>
    <row r="252" spans="1:15" s="12" customFormat="1" ht="20.149999999999999" customHeight="1" x14ac:dyDescent="0.35">
      <c r="A252" s="2">
        <v>82</v>
      </c>
      <c r="B252" s="44"/>
      <c r="C252" s="49" t="s">
        <v>523</v>
      </c>
      <c r="D252" s="44" t="s">
        <v>58</v>
      </c>
      <c r="E252" s="44"/>
      <c r="F252" s="44"/>
      <c r="G252" s="85">
        <v>0</v>
      </c>
      <c r="H252" s="54">
        <v>850</v>
      </c>
      <c r="I252" s="5">
        <v>4</v>
      </c>
      <c r="J252" s="5">
        <f t="shared" ref="J252:J253" si="21">H252*I252</f>
        <v>3400</v>
      </c>
      <c r="K252" s="4"/>
      <c r="L252" s="4"/>
      <c r="M252" s="4"/>
      <c r="N252" s="6"/>
      <c r="O252" s="3"/>
    </row>
    <row r="253" spans="1:15" s="12" customFormat="1" ht="20.149999999999999" customHeight="1" x14ac:dyDescent="0.35">
      <c r="A253" s="2">
        <v>83</v>
      </c>
      <c r="B253" s="44"/>
      <c r="C253" s="49" t="s">
        <v>524</v>
      </c>
      <c r="D253" s="44" t="s">
        <v>58</v>
      </c>
      <c r="E253" s="44"/>
      <c r="F253" s="44"/>
      <c r="G253" s="85">
        <v>0</v>
      </c>
      <c r="H253" s="54">
        <v>1120</v>
      </c>
      <c r="I253" s="5">
        <v>5</v>
      </c>
      <c r="J253" s="5">
        <f t="shared" si="21"/>
        <v>5600</v>
      </c>
      <c r="K253" s="4"/>
      <c r="L253" s="4"/>
      <c r="M253" s="4"/>
      <c r="N253" s="6"/>
      <c r="O253" s="3"/>
    </row>
    <row r="254" spans="1:15" s="12" customFormat="1" ht="20.149999999999999" customHeight="1" thickBot="1" x14ac:dyDescent="0.4">
      <c r="A254" s="2">
        <v>84</v>
      </c>
      <c r="B254" s="44"/>
      <c r="C254" s="46" t="s">
        <v>533</v>
      </c>
      <c r="D254" s="44" t="s">
        <v>58</v>
      </c>
      <c r="E254" s="44"/>
      <c r="F254" s="44"/>
      <c r="G254" s="85"/>
      <c r="H254" s="54">
        <v>1000</v>
      </c>
      <c r="I254" s="5">
        <v>21</v>
      </c>
      <c r="J254" s="5">
        <f t="shared" ref="J254" si="22">H254*I254</f>
        <v>21000</v>
      </c>
      <c r="K254" s="4"/>
      <c r="L254" s="4"/>
      <c r="M254" s="4"/>
      <c r="N254" s="6"/>
      <c r="O254" s="3"/>
    </row>
    <row r="255" spans="1:15" s="12" customFormat="1" ht="20.149999999999999" customHeight="1" thickBot="1" x14ac:dyDescent="0.4">
      <c r="A255" s="2">
        <v>85</v>
      </c>
      <c r="B255" s="44"/>
      <c r="C255" s="46" t="s">
        <v>534</v>
      </c>
      <c r="D255" s="44" t="s">
        <v>58</v>
      </c>
      <c r="E255" s="44"/>
      <c r="F255" s="44"/>
      <c r="G255" s="85">
        <v>0</v>
      </c>
      <c r="H255" s="54">
        <v>1000</v>
      </c>
      <c r="I255" s="5">
        <v>21</v>
      </c>
      <c r="J255" s="5">
        <f t="shared" si="20"/>
        <v>21000</v>
      </c>
      <c r="K255" s="4"/>
      <c r="L255" s="4"/>
      <c r="M255" s="4"/>
      <c r="N255" s="6"/>
      <c r="O255" s="3"/>
    </row>
    <row r="256" spans="1:15" s="12" customFormat="1" ht="20.149999999999999" customHeight="1" thickBot="1" x14ac:dyDescent="0.4">
      <c r="A256" s="2">
        <v>86</v>
      </c>
      <c r="B256" s="44"/>
      <c r="C256" s="89" t="s">
        <v>532</v>
      </c>
      <c r="D256" s="44" t="s">
        <v>58</v>
      </c>
      <c r="E256" s="44"/>
      <c r="F256" s="44"/>
      <c r="G256" s="85">
        <v>0</v>
      </c>
      <c r="H256" s="54">
        <v>3000</v>
      </c>
      <c r="I256" s="5">
        <v>5</v>
      </c>
      <c r="J256" s="5">
        <f t="shared" si="20"/>
        <v>15000</v>
      </c>
      <c r="K256" s="4"/>
      <c r="L256" s="4"/>
      <c r="M256" s="4"/>
      <c r="N256" s="6"/>
      <c r="O256" s="3"/>
    </row>
    <row r="257" spans="1:15" s="12" customFormat="1" ht="20.149999999999999" customHeight="1" x14ac:dyDescent="0.35">
      <c r="A257" s="151" t="s">
        <v>480</v>
      </c>
      <c r="B257" s="152"/>
      <c r="C257" s="153"/>
      <c r="D257" s="23"/>
      <c r="E257" s="43"/>
      <c r="F257" s="23"/>
      <c r="G257" s="86"/>
      <c r="H257" s="55"/>
      <c r="I257" s="23"/>
      <c r="J257" s="83">
        <f>SUM(J171:J256)</f>
        <v>19068367</v>
      </c>
      <c r="K257" s="71"/>
      <c r="L257" s="71"/>
      <c r="M257" s="10"/>
      <c r="N257" s="10"/>
      <c r="O257" s="10"/>
    </row>
    <row r="258" spans="1:15" s="12" customFormat="1" ht="20.149999999999999" customHeight="1" x14ac:dyDescent="0.35">
      <c r="A258" s="143" t="s">
        <v>448</v>
      </c>
      <c r="B258" s="144"/>
      <c r="C258" s="145"/>
      <c r="D258" s="10"/>
      <c r="E258" s="40"/>
      <c r="F258" s="10"/>
      <c r="G258" s="87"/>
      <c r="H258" s="52"/>
      <c r="I258" s="10"/>
      <c r="J258" s="30">
        <f>J33+J37+J40+J45+J52+J65+J86+J129+J136+J148+J169+J257</f>
        <v>66256237.399999999</v>
      </c>
      <c r="K258" s="72"/>
      <c r="L258" s="72"/>
      <c r="M258" s="10"/>
      <c r="N258" s="10"/>
      <c r="O258" s="10"/>
    </row>
    <row r="259" spans="1:15" s="12" customFormat="1" ht="20.149999999999999" customHeight="1" x14ac:dyDescent="0.35">
      <c r="A259" s="146" t="s">
        <v>426</v>
      </c>
      <c r="B259" s="147"/>
      <c r="C259" s="148"/>
      <c r="D259" s="10"/>
      <c r="E259" s="40"/>
      <c r="F259" s="10"/>
      <c r="G259" s="87"/>
      <c r="H259" s="52"/>
      <c r="I259" s="10"/>
      <c r="J259" s="20">
        <f>J258/109.53</f>
        <v>604914.06372683286</v>
      </c>
      <c r="K259" s="73"/>
      <c r="L259" s="73"/>
      <c r="M259" s="10"/>
      <c r="N259" s="10"/>
      <c r="O259" s="10"/>
    </row>
    <row r="260" spans="1:15" s="34" customFormat="1" ht="26.15" customHeight="1" x14ac:dyDescent="0.35">
      <c r="A260" s="33"/>
      <c r="B260" s="33"/>
      <c r="D260" s="33"/>
      <c r="E260" s="33"/>
      <c r="F260" s="33"/>
      <c r="G260" s="84"/>
      <c r="H260" s="56"/>
      <c r="I260" s="33"/>
      <c r="J260" s="33"/>
      <c r="K260" s="33"/>
      <c r="L260" s="33"/>
      <c r="M260" s="33"/>
    </row>
  </sheetData>
  <autoFilter ref="O1:O260" xr:uid="{292B961C-6BF4-4CAF-9922-E36BA6D1CA5D}"/>
  <mergeCells count="42">
    <mergeCell ref="A258:C258"/>
    <mergeCell ref="A259:C259"/>
    <mergeCell ref="K5:K6"/>
    <mergeCell ref="L5:L6"/>
    <mergeCell ref="B137:C137"/>
    <mergeCell ref="A148:C148"/>
    <mergeCell ref="B149:C149"/>
    <mergeCell ref="A169:C169"/>
    <mergeCell ref="B170:C170"/>
    <mergeCell ref="A257:C257"/>
    <mergeCell ref="B66:C66"/>
    <mergeCell ref="A86:C86"/>
    <mergeCell ref="B87:C87"/>
    <mergeCell ref="A129:C129"/>
    <mergeCell ref="B130:C130"/>
    <mergeCell ref="A136:C136"/>
    <mergeCell ref="A65:C65"/>
    <mergeCell ref="B34:C34"/>
    <mergeCell ref="A37:C37"/>
    <mergeCell ref="B38:C38"/>
    <mergeCell ref="A40:C40"/>
    <mergeCell ref="B41:C41"/>
    <mergeCell ref="A45:C45"/>
    <mergeCell ref="B46:C46"/>
    <mergeCell ref="A52:C52"/>
    <mergeCell ref="B53:C53"/>
    <mergeCell ref="A33:C33"/>
    <mergeCell ref="A1:O1"/>
    <mergeCell ref="A2:C2"/>
    <mergeCell ref="A3:C3"/>
    <mergeCell ref="A4:C4"/>
    <mergeCell ref="D5:D6"/>
    <mergeCell ref="E5:E6"/>
    <mergeCell ref="F5:F6"/>
    <mergeCell ref="G5:G6"/>
    <mergeCell ref="H5:H6"/>
    <mergeCell ref="I5:I6"/>
    <mergeCell ref="J5:J6"/>
    <mergeCell ref="M5:M6"/>
    <mergeCell ref="N5:N6"/>
    <mergeCell ref="O5:O6"/>
    <mergeCell ref="B6:C6"/>
  </mergeCells>
  <pageMargins left="0.7" right="0.7" top="0.75" bottom="0.75" header="0.3" footer="0.3"/>
  <pageSetup orientation="landscape" horizontalDpi="180" verticalDpi="180" r:id="rId1"/>
  <headerFooter>
    <oddHeader>&amp;L&amp;BMonthly Stock Issue Report&amp;B
ICDDR,B&amp;R&amp;D
shaifuddin
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158C-8A34-440D-8588-68CB15C5FB74}">
  <sheetPr>
    <tabColor theme="9" tint="0.59999389629810485"/>
    <pageSetUpPr fitToPage="1"/>
  </sheetPr>
  <dimension ref="A1:K268"/>
  <sheetViews>
    <sheetView tabSelected="1" zoomScale="70" zoomScaleNormal="70" workbookViewId="0">
      <pane xSplit="4" ySplit="4" topLeftCell="E55" activePane="bottomRight" state="frozen"/>
      <selection pane="topRight" activeCell="G1" sqref="G1"/>
      <selection pane="bottomLeft" activeCell="A7" sqref="A7"/>
      <selection pane="bottomRight" activeCell="C270" sqref="C270"/>
    </sheetView>
  </sheetViews>
  <sheetFormatPr defaultColWidth="8.7265625" defaultRowHeight="35" customHeight="1" x14ac:dyDescent="0.3"/>
  <cols>
    <col min="1" max="1" width="5.08984375" style="16" customWidth="1"/>
    <col min="2" max="2" width="11" style="16" customWidth="1"/>
    <col min="3" max="3" width="47.1796875" style="98" customWidth="1"/>
    <col min="4" max="4" width="8.36328125" style="16" customWidth="1"/>
    <col min="5" max="5" width="14.1796875" style="16" customWidth="1"/>
    <col min="6" max="6" width="15.26953125" style="7" customWidth="1"/>
    <col min="7" max="7" width="15.26953125" style="126" customWidth="1"/>
    <col min="8" max="8" width="19" style="7" customWidth="1"/>
    <col min="9" max="9" width="23.90625" style="7" customWidth="1"/>
    <col min="10" max="10" width="23" style="7" customWidth="1"/>
    <col min="11" max="16384" width="8.7265625" style="7"/>
  </cols>
  <sheetData>
    <row r="1" spans="1:11" s="28" customFormat="1" ht="35" customHeight="1" x14ac:dyDescent="0.35">
      <c r="A1" s="134"/>
      <c r="B1" s="134"/>
      <c r="C1" s="134"/>
      <c r="D1" s="75"/>
      <c r="E1" s="75"/>
      <c r="G1" s="119"/>
      <c r="J1" s="111" t="s">
        <v>563</v>
      </c>
    </row>
    <row r="2" spans="1:11" s="28" customFormat="1" ht="47" customHeight="1" x14ac:dyDescent="0.35">
      <c r="A2" s="157" t="s">
        <v>536</v>
      </c>
      <c r="B2" s="157"/>
      <c r="C2" s="157"/>
      <c r="D2" s="157"/>
      <c r="E2" s="157"/>
      <c r="F2" s="157"/>
      <c r="G2" s="157"/>
      <c r="H2" s="157"/>
      <c r="I2" s="157"/>
      <c r="J2" s="157"/>
    </row>
    <row r="3" spans="1:11" s="28" customFormat="1" ht="20" customHeight="1" x14ac:dyDescent="0.35">
      <c r="A3" s="93">
        <v>1</v>
      </c>
      <c r="B3" s="93">
        <v>2</v>
      </c>
      <c r="C3" s="93">
        <v>3</v>
      </c>
      <c r="D3" s="93">
        <v>4</v>
      </c>
      <c r="E3" s="93">
        <v>5</v>
      </c>
      <c r="F3" s="162">
        <v>6</v>
      </c>
      <c r="G3" s="163"/>
      <c r="H3" s="93">
        <v>7</v>
      </c>
      <c r="I3" s="93">
        <v>8</v>
      </c>
      <c r="J3" s="93">
        <v>8</v>
      </c>
      <c r="K3" s="34"/>
    </row>
    <row r="4" spans="1:11" s="9" customFormat="1" ht="56" x14ac:dyDescent="0.35">
      <c r="A4" s="88" t="s">
        <v>368</v>
      </c>
      <c r="B4" s="88" t="s">
        <v>0</v>
      </c>
      <c r="C4" s="88" t="s">
        <v>1</v>
      </c>
      <c r="D4" s="88" t="s">
        <v>2</v>
      </c>
      <c r="E4" s="95" t="s">
        <v>538</v>
      </c>
      <c r="F4" s="94" t="s">
        <v>569</v>
      </c>
      <c r="G4" s="127" t="s">
        <v>568</v>
      </c>
      <c r="H4" s="94" t="s">
        <v>540</v>
      </c>
      <c r="I4" s="166" t="s">
        <v>552</v>
      </c>
      <c r="J4" s="166" t="s">
        <v>539</v>
      </c>
      <c r="K4" s="33"/>
    </row>
    <row r="5" spans="1:11" s="12" customFormat="1" ht="17.5" x14ac:dyDescent="0.35">
      <c r="A5" s="25" t="s">
        <v>479</v>
      </c>
      <c r="B5" s="130" t="s">
        <v>466</v>
      </c>
      <c r="C5" s="130"/>
      <c r="D5" s="88"/>
      <c r="E5" s="88"/>
      <c r="F5" s="39"/>
      <c r="G5" s="120"/>
      <c r="H5" s="39"/>
      <c r="I5" s="167"/>
      <c r="J5" s="167"/>
    </row>
    <row r="6" spans="1:11" s="12" customFormat="1" ht="35" customHeight="1" x14ac:dyDescent="0.35">
      <c r="A6" s="2">
        <v>1</v>
      </c>
      <c r="B6" s="2" t="s">
        <v>3</v>
      </c>
      <c r="C6" s="1" t="s">
        <v>4</v>
      </c>
      <c r="D6" s="2" t="s">
        <v>5</v>
      </c>
      <c r="E6" s="4">
        <v>4900</v>
      </c>
      <c r="F6" s="39"/>
      <c r="G6" s="120"/>
      <c r="H6" s="39"/>
      <c r="I6" s="39"/>
      <c r="J6" s="39"/>
    </row>
    <row r="7" spans="1:11" s="12" customFormat="1" ht="35" customHeight="1" x14ac:dyDescent="0.35">
      <c r="A7" s="2">
        <v>2</v>
      </c>
      <c r="B7" s="2" t="s">
        <v>42</v>
      </c>
      <c r="C7" s="1" t="s">
        <v>43</v>
      </c>
      <c r="D7" s="2" t="s">
        <v>5</v>
      </c>
      <c r="E7" s="4">
        <v>1400</v>
      </c>
      <c r="F7" s="39"/>
      <c r="G7" s="120"/>
      <c r="H7" s="39"/>
      <c r="I7" s="39"/>
      <c r="J7" s="39"/>
    </row>
    <row r="8" spans="1:11" s="12" customFormat="1" ht="35" customHeight="1" x14ac:dyDescent="0.35">
      <c r="A8" s="2">
        <v>3</v>
      </c>
      <c r="B8" s="2" t="s">
        <v>46</v>
      </c>
      <c r="C8" s="1" t="s">
        <v>47</v>
      </c>
      <c r="D8" s="2" t="s">
        <v>5</v>
      </c>
      <c r="E8" s="4">
        <v>800</v>
      </c>
      <c r="F8" s="39"/>
      <c r="G8" s="120"/>
      <c r="H8" s="39"/>
      <c r="I8" s="39"/>
      <c r="J8" s="39"/>
    </row>
    <row r="9" spans="1:11" s="12" customFormat="1" ht="35" customHeight="1" x14ac:dyDescent="0.35">
      <c r="A9" s="2">
        <v>4</v>
      </c>
      <c r="B9" s="2" t="s">
        <v>48</v>
      </c>
      <c r="C9" s="1" t="s">
        <v>49</v>
      </c>
      <c r="D9" s="2" t="s">
        <v>5</v>
      </c>
      <c r="E9" s="4">
        <v>18000</v>
      </c>
      <c r="F9" s="39"/>
      <c r="G9" s="120"/>
      <c r="H9" s="39"/>
      <c r="I9" s="39"/>
      <c r="J9" s="39"/>
    </row>
    <row r="10" spans="1:11" s="12" customFormat="1" ht="35" customHeight="1" x14ac:dyDescent="0.35">
      <c r="A10" s="2">
        <v>5</v>
      </c>
      <c r="B10" s="2" t="s">
        <v>50</v>
      </c>
      <c r="C10" s="1" t="s">
        <v>51</v>
      </c>
      <c r="D10" s="2" t="s">
        <v>5</v>
      </c>
      <c r="E10" s="4">
        <v>60000</v>
      </c>
      <c r="F10" s="39"/>
      <c r="G10" s="120"/>
      <c r="H10" s="39"/>
      <c r="I10" s="39"/>
      <c r="J10" s="39"/>
    </row>
    <row r="11" spans="1:11" s="12" customFormat="1" ht="35" customHeight="1" x14ac:dyDescent="0.35">
      <c r="A11" s="2">
        <v>6</v>
      </c>
      <c r="B11" s="2" t="s">
        <v>54</v>
      </c>
      <c r="C11" s="1" t="s">
        <v>55</v>
      </c>
      <c r="D11" s="2" t="s">
        <v>5</v>
      </c>
      <c r="E11" s="4">
        <v>2400</v>
      </c>
      <c r="F11" s="39"/>
      <c r="G11" s="120"/>
      <c r="H11" s="39"/>
      <c r="I11" s="39"/>
      <c r="J11" s="39"/>
    </row>
    <row r="12" spans="1:11" s="12" customFormat="1" ht="35" customHeight="1" x14ac:dyDescent="0.35">
      <c r="A12" s="2">
        <v>7</v>
      </c>
      <c r="B12" s="2" t="s">
        <v>61</v>
      </c>
      <c r="C12" s="1" t="s">
        <v>62</v>
      </c>
      <c r="D12" s="2" t="s">
        <v>5</v>
      </c>
      <c r="E12" s="4">
        <v>750</v>
      </c>
      <c r="F12" s="39"/>
      <c r="G12" s="120"/>
      <c r="H12" s="39"/>
      <c r="I12" s="39"/>
      <c r="J12" s="39"/>
    </row>
    <row r="13" spans="1:11" s="12" customFormat="1" ht="35" customHeight="1" x14ac:dyDescent="0.35">
      <c r="A13" s="2">
        <v>8</v>
      </c>
      <c r="B13" s="2" t="s">
        <v>95</v>
      </c>
      <c r="C13" s="1" t="s">
        <v>96</v>
      </c>
      <c r="D13" s="2" t="s">
        <v>5</v>
      </c>
      <c r="E13" s="4">
        <v>650</v>
      </c>
      <c r="F13" s="39"/>
      <c r="G13" s="120"/>
      <c r="H13" s="39"/>
      <c r="I13" s="39"/>
      <c r="J13" s="39"/>
    </row>
    <row r="14" spans="1:11" s="12" customFormat="1" ht="35" customHeight="1" x14ac:dyDescent="0.35">
      <c r="A14" s="2">
        <v>9</v>
      </c>
      <c r="B14" s="2" t="s">
        <v>104</v>
      </c>
      <c r="C14" s="1" t="s">
        <v>105</v>
      </c>
      <c r="D14" s="2" t="s">
        <v>5</v>
      </c>
      <c r="E14" s="4">
        <v>14000</v>
      </c>
      <c r="F14" s="39"/>
      <c r="G14" s="120"/>
      <c r="H14" s="39"/>
      <c r="I14" s="39"/>
      <c r="J14" s="39"/>
    </row>
    <row r="15" spans="1:11" s="12" customFormat="1" ht="35" customHeight="1" x14ac:dyDescent="0.35">
      <c r="A15" s="2">
        <v>10</v>
      </c>
      <c r="B15" s="2" t="s">
        <v>112</v>
      </c>
      <c r="C15" s="1" t="s">
        <v>113</v>
      </c>
      <c r="D15" s="2" t="s">
        <v>5</v>
      </c>
      <c r="E15" s="4">
        <v>4500</v>
      </c>
      <c r="F15" s="39"/>
      <c r="G15" s="120"/>
      <c r="H15" s="39"/>
      <c r="I15" s="39"/>
      <c r="J15" s="39"/>
    </row>
    <row r="16" spans="1:11" s="12" customFormat="1" ht="35" customHeight="1" x14ac:dyDescent="0.35">
      <c r="A16" s="2">
        <v>11</v>
      </c>
      <c r="B16" s="2" t="s">
        <v>146</v>
      </c>
      <c r="C16" s="1" t="s">
        <v>147</v>
      </c>
      <c r="D16" s="2" t="s">
        <v>5</v>
      </c>
      <c r="E16" s="4">
        <v>300</v>
      </c>
      <c r="F16" s="39"/>
      <c r="G16" s="120"/>
      <c r="H16" s="39"/>
      <c r="I16" s="39"/>
      <c r="J16" s="39"/>
    </row>
    <row r="17" spans="1:10" s="12" customFormat="1" ht="35" customHeight="1" x14ac:dyDescent="0.35">
      <c r="A17" s="2">
        <v>12</v>
      </c>
      <c r="B17" s="2" t="s">
        <v>268</v>
      </c>
      <c r="C17" s="1" t="s">
        <v>269</v>
      </c>
      <c r="D17" s="2" t="s">
        <v>5</v>
      </c>
      <c r="E17" s="4">
        <v>1700</v>
      </c>
      <c r="F17" s="39"/>
      <c r="G17" s="120"/>
      <c r="H17" s="39"/>
      <c r="I17" s="39"/>
      <c r="J17" s="39"/>
    </row>
    <row r="18" spans="1:10" s="12" customFormat="1" ht="35" customHeight="1" x14ac:dyDescent="0.35">
      <c r="A18" s="2">
        <v>13</v>
      </c>
      <c r="B18" s="2" t="s">
        <v>272</v>
      </c>
      <c r="C18" s="1" t="s">
        <v>273</v>
      </c>
      <c r="D18" s="2" t="s">
        <v>5</v>
      </c>
      <c r="E18" s="4">
        <v>200</v>
      </c>
      <c r="F18" s="39"/>
      <c r="G18" s="120"/>
      <c r="H18" s="39"/>
      <c r="I18" s="39"/>
      <c r="J18" s="39"/>
    </row>
    <row r="19" spans="1:10" s="12" customFormat="1" ht="35" customHeight="1" x14ac:dyDescent="0.35">
      <c r="A19" s="2">
        <v>14</v>
      </c>
      <c r="B19" s="3" t="s">
        <v>393</v>
      </c>
      <c r="C19" s="1" t="s">
        <v>407</v>
      </c>
      <c r="D19" s="2" t="s">
        <v>5</v>
      </c>
      <c r="E19" s="4">
        <v>100</v>
      </c>
      <c r="F19" s="39"/>
      <c r="G19" s="120"/>
      <c r="H19" s="39"/>
      <c r="I19" s="39"/>
      <c r="J19" s="39"/>
    </row>
    <row r="20" spans="1:10" s="12" customFormat="1" ht="35" customHeight="1" x14ac:dyDescent="0.35">
      <c r="A20" s="2">
        <v>15</v>
      </c>
      <c r="B20" s="2" t="s">
        <v>38</v>
      </c>
      <c r="C20" s="1" t="s">
        <v>39</v>
      </c>
      <c r="D20" s="2" t="s">
        <v>5</v>
      </c>
      <c r="E20" s="4">
        <v>16000</v>
      </c>
      <c r="F20" s="39"/>
      <c r="G20" s="120"/>
      <c r="H20" s="39"/>
      <c r="I20" s="39"/>
      <c r="J20" s="39"/>
    </row>
    <row r="21" spans="1:10" s="12" customFormat="1" ht="35" customHeight="1" x14ac:dyDescent="0.35">
      <c r="A21" s="2">
        <v>16</v>
      </c>
      <c r="B21" s="2" t="s">
        <v>40</v>
      </c>
      <c r="C21" s="1" t="s">
        <v>41</v>
      </c>
      <c r="D21" s="2" t="s">
        <v>5</v>
      </c>
      <c r="E21" s="4">
        <v>36000</v>
      </c>
      <c r="F21" s="39"/>
      <c r="G21" s="120"/>
      <c r="H21" s="39"/>
      <c r="I21" s="39"/>
      <c r="J21" s="39"/>
    </row>
    <row r="22" spans="1:10" s="12" customFormat="1" ht="35" customHeight="1" x14ac:dyDescent="0.35">
      <c r="A22" s="2">
        <v>17</v>
      </c>
      <c r="B22" s="2" t="s">
        <v>44</v>
      </c>
      <c r="C22" s="1" t="s">
        <v>45</v>
      </c>
      <c r="D22" s="2" t="s">
        <v>5</v>
      </c>
      <c r="E22" s="4">
        <v>18000</v>
      </c>
      <c r="F22" s="39"/>
      <c r="G22" s="120"/>
      <c r="H22" s="39"/>
      <c r="I22" s="39"/>
      <c r="J22" s="39"/>
    </row>
    <row r="23" spans="1:10" s="12" customFormat="1" ht="35" customHeight="1" x14ac:dyDescent="0.35">
      <c r="A23" s="2">
        <v>18</v>
      </c>
      <c r="B23" s="2" t="s">
        <v>52</v>
      </c>
      <c r="C23" s="1" t="s">
        <v>53</v>
      </c>
      <c r="D23" s="2" t="s">
        <v>5</v>
      </c>
      <c r="E23" s="4">
        <v>2000</v>
      </c>
      <c r="F23" s="39"/>
      <c r="G23" s="120"/>
      <c r="H23" s="39"/>
      <c r="I23" s="39"/>
      <c r="J23" s="39"/>
    </row>
    <row r="24" spans="1:10" s="12" customFormat="1" ht="35" customHeight="1" x14ac:dyDescent="0.35">
      <c r="A24" s="2">
        <v>19</v>
      </c>
      <c r="B24" s="2" t="s">
        <v>63</v>
      </c>
      <c r="C24" s="1" t="s">
        <v>64</v>
      </c>
      <c r="D24" s="2" t="s">
        <v>5</v>
      </c>
      <c r="E24" s="4">
        <v>8000</v>
      </c>
      <c r="F24" s="39"/>
      <c r="G24" s="120"/>
      <c r="H24" s="39"/>
      <c r="I24" s="39"/>
      <c r="J24" s="39"/>
    </row>
    <row r="25" spans="1:10" s="12" customFormat="1" ht="35" customHeight="1" x14ac:dyDescent="0.35">
      <c r="A25" s="2">
        <v>20</v>
      </c>
      <c r="B25" s="2" t="s">
        <v>97</v>
      </c>
      <c r="C25" s="1" t="s">
        <v>98</v>
      </c>
      <c r="D25" s="2" t="s">
        <v>5</v>
      </c>
      <c r="E25" s="4">
        <v>33000</v>
      </c>
      <c r="F25" s="39"/>
      <c r="G25" s="120"/>
      <c r="H25" s="39"/>
      <c r="I25" s="39"/>
      <c r="J25" s="39"/>
    </row>
    <row r="26" spans="1:10" s="12" customFormat="1" ht="35" customHeight="1" x14ac:dyDescent="0.35">
      <c r="A26" s="2">
        <v>21</v>
      </c>
      <c r="B26" s="2" t="s">
        <v>102</v>
      </c>
      <c r="C26" s="1" t="s">
        <v>103</v>
      </c>
      <c r="D26" s="2" t="s">
        <v>5</v>
      </c>
      <c r="E26" s="4">
        <v>2900</v>
      </c>
      <c r="F26" s="39"/>
      <c r="G26" s="120"/>
      <c r="H26" s="39"/>
      <c r="I26" s="39"/>
      <c r="J26" s="39"/>
    </row>
    <row r="27" spans="1:10" s="12" customFormat="1" ht="35" customHeight="1" x14ac:dyDescent="0.35">
      <c r="A27" s="2">
        <v>22</v>
      </c>
      <c r="B27" s="2" t="s">
        <v>140</v>
      </c>
      <c r="C27" s="1" t="s">
        <v>141</v>
      </c>
      <c r="D27" s="2" t="s">
        <v>5</v>
      </c>
      <c r="E27" s="4">
        <v>6800</v>
      </c>
      <c r="F27" s="39"/>
      <c r="G27" s="120"/>
      <c r="H27" s="39"/>
      <c r="I27" s="39"/>
      <c r="J27" s="39"/>
    </row>
    <row r="28" spans="1:10" s="12" customFormat="1" ht="35" customHeight="1" x14ac:dyDescent="0.35">
      <c r="A28" s="2">
        <v>23</v>
      </c>
      <c r="B28" s="2" t="s">
        <v>270</v>
      </c>
      <c r="C28" s="1" t="s">
        <v>271</v>
      </c>
      <c r="D28" s="2" t="s">
        <v>5</v>
      </c>
      <c r="E28" s="4">
        <v>480</v>
      </c>
      <c r="F28" s="39"/>
      <c r="G28" s="120"/>
      <c r="H28" s="39"/>
      <c r="I28" s="39"/>
      <c r="J28" s="39"/>
    </row>
    <row r="29" spans="1:10" s="12" customFormat="1" ht="35" customHeight="1" x14ac:dyDescent="0.35">
      <c r="A29" s="2">
        <v>24</v>
      </c>
      <c r="B29" s="2" t="s">
        <v>537</v>
      </c>
      <c r="C29" s="1" t="s">
        <v>416</v>
      </c>
      <c r="D29" s="2" t="s">
        <v>58</v>
      </c>
      <c r="E29" s="4">
        <v>200</v>
      </c>
      <c r="F29" s="39"/>
      <c r="G29" s="120"/>
      <c r="H29" s="39"/>
      <c r="I29" s="39"/>
      <c r="J29" s="39"/>
    </row>
    <row r="30" spans="1:10" s="12" customFormat="1" ht="35" customHeight="1" x14ac:dyDescent="0.35">
      <c r="A30" s="2">
        <v>25</v>
      </c>
      <c r="B30" s="2" t="s">
        <v>250</v>
      </c>
      <c r="C30" s="1" t="s">
        <v>251</v>
      </c>
      <c r="D30" s="2" t="s">
        <v>5</v>
      </c>
      <c r="E30" s="4">
        <v>15000</v>
      </c>
      <c r="F30" s="39"/>
      <c r="G30" s="120"/>
      <c r="H30" s="39"/>
      <c r="I30" s="39"/>
      <c r="J30" s="39"/>
    </row>
    <row r="31" spans="1:10" s="12" customFormat="1" ht="35" customHeight="1" x14ac:dyDescent="0.35">
      <c r="A31" s="2">
        <v>25</v>
      </c>
      <c r="B31" s="90" t="s">
        <v>516</v>
      </c>
      <c r="C31" s="96" t="s">
        <v>517</v>
      </c>
      <c r="D31" s="2" t="s">
        <v>5</v>
      </c>
      <c r="E31" s="4">
        <v>1000</v>
      </c>
      <c r="F31" s="39"/>
      <c r="G31" s="120"/>
      <c r="H31" s="39"/>
      <c r="I31" s="39"/>
      <c r="J31" s="39"/>
    </row>
    <row r="32" spans="1:10" s="12" customFormat="1" ht="35" customHeight="1" x14ac:dyDescent="0.35">
      <c r="A32" s="131" t="s">
        <v>480</v>
      </c>
      <c r="B32" s="131"/>
      <c r="C32" s="131"/>
      <c r="D32" s="2"/>
      <c r="E32" s="4"/>
      <c r="F32" s="39"/>
      <c r="G32" s="120"/>
      <c r="H32" s="39"/>
      <c r="I32" s="39"/>
      <c r="J32" s="39"/>
    </row>
    <row r="33" spans="1:10" s="12" customFormat="1" ht="15" x14ac:dyDescent="0.35">
      <c r="A33" s="92" t="s">
        <v>483</v>
      </c>
      <c r="B33" s="156" t="s">
        <v>470</v>
      </c>
      <c r="C33" s="156"/>
      <c r="D33" s="91"/>
      <c r="E33" s="91"/>
      <c r="F33" s="39"/>
      <c r="G33" s="120"/>
      <c r="H33" s="39"/>
      <c r="I33" s="39"/>
      <c r="J33" s="39"/>
    </row>
    <row r="34" spans="1:10" s="12" customFormat="1" ht="35" customHeight="1" x14ac:dyDescent="0.35">
      <c r="A34" s="2">
        <v>1</v>
      </c>
      <c r="B34" s="2" t="s">
        <v>194</v>
      </c>
      <c r="C34" s="1" t="s">
        <v>195</v>
      </c>
      <c r="D34" s="2" t="s">
        <v>58</v>
      </c>
      <c r="E34" s="4">
        <v>1800</v>
      </c>
      <c r="F34" s="39"/>
      <c r="G34" s="120"/>
      <c r="H34" s="39"/>
      <c r="I34" s="39"/>
      <c r="J34" s="39"/>
    </row>
    <row r="35" spans="1:10" s="12" customFormat="1" ht="35" customHeight="1" x14ac:dyDescent="0.35">
      <c r="A35" s="2">
        <v>2</v>
      </c>
      <c r="B35" s="2" t="s">
        <v>200</v>
      </c>
      <c r="C35" s="1" t="s">
        <v>201</v>
      </c>
      <c r="D35" s="2" t="s">
        <v>58</v>
      </c>
      <c r="E35" s="4">
        <v>1400</v>
      </c>
      <c r="F35" s="39"/>
      <c r="G35" s="120"/>
      <c r="H35" s="39"/>
      <c r="I35" s="39"/>
      <c r="J35" s="39"/>
    </row>
    <row r="36" spans="1:10" s="12" customFormat="1" ht="35" customHeight="1" x14ac:dyDescent="0.35">
      <c r="A36" s="2">
        <v>3</v>
      </c>
      <c r="B36" s="2" t="s">
        <v>202</v>
      </c>
      <c r="C36" s="1" t="s">
        <v>203</v>
      </c>
      <c r="D36" s="2" t="s">
        <v>58</v>
      </c>
      <c r="E36" s="4">
        <v>1500</v>
      </c>
      <c r="F36" s="39"/>
      <c r="G36" s="120"/>
      <c r="H36" s="39"/>
      <c r="I36" s="39"/>
      <c r="J36" s="39"/>
    </row>
    <row r="37" spans="1:10" s="12" customFormat="1" ht="35" customHeight="1" x14ac:dyDescent="0.35">
      <c r="A37" s="131" t="s">
        <v>480</v>
      </c>
      <c r="B37" s="131"/>
      <c r="C37" s="131"/>
      <c r="D37" s="2"/>
      <c r="E37" s="4"/>
      <c r="F37" s="39"/>
      <c r="G37" s="120"/>
      <c r="H37" s="39"/>
      <c r="I37" s="39"/>
      <c r="J37" s="39"/>
    </row>
    <row r="38" spans="1:10" s="12" customFormat="1" ht="15" x14ac:dyDescent="0.35">
      <c r="A38" s="92" t="s">
        <v>484</v>
      </c>
      <c r="B38" s="156" t="s">
        <v>471</v>
      </c>
      <c r="C38" s="156"/>
      <c r="D38" s="91"/>
      <c r="E38" s="91"/>
      <c r="F38" s="39"/>
      <c r="G38" s="120"/>
      <c r="H38" s="39"/>
      <c r="I38" s="39"/>
      <c r="J38" s="39"/>
    </row>
    <row r="39" spans="1:10" s="12" customFormat="1" ht="35" customHeight="1" x14ac:dyDescent="0.35">
      <c r="A39" s="2">
        <v>1</v>
      </c>
      <c r="B39" s="3" t="s">
        <v>384</v>
      </c>
      <c r="C39" s="1" t="s">
        <v>397</v>
      </c>
      <c r="D39" s="2" t="s">
        <v>58</v>
      </c>
      <c r="E39" s="4">
        <v>25</v>
      </c>
      <c r="F39" s="39"/>
      <c r="G39" s="120"/>
      <c r="H39" s="39"/>
      <c r="I39" s="39"/>
      <c r="J39" s="39"/>
    </row>
    <row r="40" spans="1:10" s="12" customFormat="1" ht="35" customHeight="1" x14ac:dyDescent="0.35">
      <c r="A40" s="2">
        <v>2</v>
      </c>
      <c r="B40" s="2" t="s">
        <v>99</v>
      </c>
      <c r="C40" s="1" t="s">
        <v>100</v>
      </c>
      <c r="D40" s="2" t="s">
        <v>101</v>
      </c>
      <c r="E40" s="4">
        <v>4500</v>
      </c>
      <c r="F40" s="39"/>
      <c r="G40" s="120"/>
      <c r="H40" s="39"/>
      <c r="I40" s="39"/>
      <c r="J40" s="39"/>
    </row>
    <row r="41" spans="1:10" s="12" customFormat="1" ht="35" customHeight="1" x14ac:dyDescent="0.35">
      <c r="A41" s="2">
        <v>3</v>
      </c>
      <c r="B41" s="2" t="s">
        <v>226</v>
      </c>
      <c r="C41" s="1" t="s">
        <v>227</v>
      </c>
      <c r="D41" s="2" t="s">
        <v>58</v>
      </c>
      <c r="E41" s="4">
        <v>450</v>
      </c>
      <c r="F41" s="39"/>
      <c r="G41" s="120"/>
      <c r="H41" s="39"/>
      <c r="I41" s="39"/>
      <c r="J41" s="39"/>
    </row>
    <row r="42" spans="1:10" s="12" customFormat="1" ht="35" customHeight="1" x14ac:dyDescent="0.35">
      <c r="A42" s="2">
        <v>4</v>
      </c>
      <c r="B42" s="2" t="s">
        <v>228</v>
      </c>
      <c r="C42" s="1" t="s">
        <v>229</v>
      </c>
      <c r="D42" s="2" t="s">
        <v>58</v>
      </c>
      <c r="E42" s="4">
        <v>4000</v>
      </c>
      <c r="F42" s="39"/>
      <c r="G42" s="120"/>
      <c r="H42" s="39"/>
      <c r="I42" s="39"/>
      <c r="J42" s="39"/>
    </row>
    <row r="43" spans="1:10" s="12" customFormat="1" ht="35" customHeight="1" x14ac:dyDescent="0.35">
      <c r="A43" s="2">
        <v>5</v>
      </c>
      <c r="B43" s="2" t="s">
        <v>362</v>
      </c>
      <c r="C43" s="1" t="s">
        <v>363</v>
      </c>
      <c r="D43" s="2" t="s">
        <v>58</v>
      </c>
      <c r="E43" s="4">
        <v>300</v>
      </c>
      <c r="F43" s="39"/>
      <c r="G43" s="120"/>
      <c r="H43" s="39"/>
      <c r="I43" s="39"/>
      <c r="J43" s="39"/>
    </row>
    <row r="44" spans="1:10" s="12" customFormat="1" ht="35" customHeight="1" x14ac:dyDescent="0.35">
      <c r="A44" s="131" t="s">
        <v>480</v>
      </c>
      <c r="B44" s="131"/>
      <c r="C44" s="131"/>
      <c r="D44" s="2"/>
      <c r="E44" s="4"/>
      <c r="F44" s="39"/>
      <c r="G44" s="120"/>
      <c r="H44" s="39"/>
      <c r="I44" s="39"/>
      <c r="J44" s="39"/>
    </row>
    <row r="45" spans="1:10" s="12" customFormat="1" ht="15" x14ac:dyDescent="0.35">
      <c r="A45" s="92" t="s">
        <v>485</v>
      </c>
      <c r="B45" s="156" t="s">
        <v>473</v>
      </c>
      <c r="C45" s="156"/>
      <c r="D45" s="91"/>
      <c r="E45" s="91"/>
      <c r="F45" s="39"/>
      <c r="G45" s="120"/>
      <c r="H45" s="39"/>
      <c r="I45" s="39"/>
      <c r="J45" s="39"/>
    </row>
    <row r="46" spans="1:10" s="12" customFormat="1" ht="35" customHeight="1" x14ac:dyDescent="0.35">
      <c r="A46" s="2">
        <v>1</v>
      </c>
      <c r="B46" s="2" t="s">
        <v>32</v>
      </c>
      <c r="C46" s="1" t="s">
        <v>33</v>
      </c>
      <c r="D46" s="2" t="s">
        <v>31</v>
      </c>
      <c r="E46" s="4">
        <v>1300</v>
      </c>
      <c r="F46" s="39"/>
      <c r="G46" s="120"/>
      <c r="H46" s="39"/>
      <c r="I46" s="39"/>
      <c r="J46" s="39"/>
    </row>
    <row r="47" spans="1:10" s="12" customFormat="1" ht="35" customHeight="1" x14ac:dyDescent="0.35">
      <c r="A47" s="2">
        <v>2</v>
      </c>
      <c r="B47" s="2" t="s">
        <v>34</v>
      </c>
      <c r="C47" s="1" t="s">
        <v>35</v>
      </c>
      <c r="D47" s="2" t="s">
        <v>31</v>
      </c>
      <c r="E47" s="4">
        <v>21000</v>
      </c>
      <c r="F47" s="39"/>
      <c r="G47" s="120"/>
      <c r="H47" s="39"/>
      <c r="I47" s="39"/>
      <c r="J47" s="39"/>
    </row>
    <row r="48" spans="1:10" s="12" customFormat="1" ht="35" customHeight="1" x14ac:dyDescent="0.35">
      <c r="A48" s="2">
        <v>3</v>
      </c>
      <c r="B48" s="2" t="s">
        <v>170</v>
      </c>
      <c r="C48" s="1" t="s">
        <v>171</v>
      </c>
      <c r="D48" s="2" t="s">
        <v>59</v>
      </c>
      <c r="E48" s="4">
        <v>1250</v>
      </c>
      <c r="F48" s="39"/>
      <c r="G48" s="120"/>
      <c r="H48" s="39"/>
      <c r="I48" s="39"/>
      <c r="J48" s="39"/>
    </row>
    <row r="49" spans="1:10" s="12" customFormat="1" ht="35" customHeight="1" x14ac:dyDescent="0.35">
      <c r="A49" s="2">
        <v>4</v>
      </c>
      <c r="B49" s="2" t="s">
        <v>220</v>
      </c>
      <c r="C49" s="1" t="s">
        <v>221</v>
      </c>
      <c r="D49" s="2" t="s">
        <v>58</v>
      </c>
      <c r="E49" s="4">
        <v>2600</v>
      </c>
      <c r="F49" s="39"/>
      <c r="G49" s="120"/>
      <c r="H49" s="39"/>
      <c r="I49" s="39"/>
      <c r="J49" s="39"/>
    </row>
    <row r="50" spans="1:10" s="12" customFormat="1" ht="35" customHeight="1" x14ac:dyDescent="0.35">
      <c r="A50" s="2">
        <v>5</v>
      </c>
      <c r="B50" s="2" t="s">
        <v>252</v>
      </c>
      <c r="C50" s="1" t="s">
        <v>253</v>
      </c>
      <c r="D50" s="2" t="s">
        <v>58</v>
      </c>
      <c r="E50" s="4">
        <v>350</v>
      </c>
      <c r="F50" s="39"/>
      <c r="G50" s="120"/>
      <c r="H50" s="39"/>
      <c r="I50" s="39"/>
      <c r="J50" s="39"/>
    </row>
    <row r="51" spans="1:10" s="12" customFormat="1" ht="35" customHeight="1" x14ac:dyDescent="0.35">
      <c r="A51" s="2">
        <v>6</v>
      </c>
      <c r="B51" s="2" t="s">
        <v>292</v>
      </c>
      <c r="C51" s="1" t="s">
        <v>293</v>
      </c>
      <c r="D51" s="2" t="s">
        <v>58</v>
      </c>
      <c r="E51" s="4">
        <v>360</v>
      </c>
      <c r="F51" s="39"/>
      <c r="G51" s="120"/>
      <c r="H51" s="39"/>
      <c r="I51" s="39"/>
      <c r="J51" s="39"/>
    </row>
    <row r="52" spans="1:10" s="12" customFormat="1" ht="35" customHeight="1" x14ac:dyDescent="0.35">
      <c r="A52" s="2">
        <v>7</v>
      </c>
      <c r="B52" s="3" t="s">
        <v>379</v>
      </c>
      <c r="C52" s="1" t="s">
        <v>408</v>
      </c>
      <c r="D52" s="2" t="s">
        <v>31</v>
      </c>
      <c r="E52" s="4">
        <v>100</v>
      </c>
      <c r="F52" s="39"/>
      <c r="G52" s="120"/>
      <c r="H52" s="39"/>
      <c r="I52" s="39"/>
      <c r="J52" s="39"/>
    </row>
    <row r="53" spans="1:10" s="12" customFormat="1" ht="35" customHeight="1" x14ac:dyDescent="0.35">
      <c r="A53" s="2">
        <v>8</v>
      </c>
      <c r="B53" s="2" t="s">
        <v>65</v>
      </c>
      <c r="C53" s="1" t="s">
        <v>66</v>
      </c>
      <c r="D53" s="2" t="s">
        <v>31</v>
      </c>
      <c r="E53" s="4">
        <v>3000</v>
      </c>
      <c r="F53" s="39"/>
      <c r="G53" s="120"/>
      <c r="H53" s="39"/>
      <c r="I53" s="39"/>
      <c r="J53" s="39"/>
    </row>
    <row r="54" spans="1:10" s="12" customFormat="1" ht="35" customHeight="1" x14ac:dyDescent="0.35">
      <c r="A54" s="2">
        <v>9</v>
      </c>
      <c r="B54" s="2" t="s">
        <v>110</v>
      </c>
      <c r="C54" s="1" t="s">
        <v>111</v>
      </c>
      <c r="D54" s="2" t="s">
        <v>31</v>
      </c>
      <c r="E54" s="4">
        <v>1200</v>
      </c>
      <c r="F54" s="39"/>
      <c r="G54" s="120"/>
      <c r="H54" s="39"/>
      <c r="I54" s="39"/>
      <c r="J54" s="39"/>
    </row>
    <row r="55" spans="1:10" s="12" customFormat="1" ht="35" customHeight="1" x14ac:dyDescent="0.35">
      <c r="A55" s="2">
        <v>10</v>
      </c>
      <c r="B55" s="2" t="s">
        <v>333</v>
      </c>
      <c r="C55" s="1" t="s">
        <v>367</v>
      </c>
      <c r="D55" s="2" t="s">
        <v>58</v>
      </c>
      <c r="E55" s="4">
        <v>500</v>
      </c>
      <c r="F55" s="39"/>
      <c r="G55" s="120"/>
      <c r="H55" s="39"/>
      <c r="I55" s="39"/>
      <c r="J55" s="39"/>
    </row>
    <row r="56" spans="1:10" s="12" customFormat="1" ht="35" customHeight="1" x14ac:dyDescent="0.35">
      <c r="A56" s="2">
        <v>11</v>
      </c>
      <c r="B56" s="2" t="s">
        <v>67</v>
      </c>
      <c r="C56" s="1" t="s">
        <v>68</v>
      </c>
      <c r="D56" s="2" t="s">
        <v>31</v>
      </c>
      <c r="E56" s="4">
        <v>450</v>
      </c>
      <c r="F56" s="39"/>
      <c r="G56" s="120"/>
      <c r="H56" s="39"/>
      <c r="I56" s="39"/>
      <c r="J56" s="39"/>
    </row>
    <row r="57" spans="1:10" s="12" customFormat="1" ht="35" customHeight="1" x14ac:dyDescent="0.35">
      <c r="A57" s="2">
        <v>12</v>
      </c>
      <c r="B57" s="2" t="s">
        <v>188</v>
      </c>
      <c r="C57" s="1" t="s">
        <v>189</v>
      </c>
      <c r="D57" s="2" t="s">
        <v>58</v>
      </c>
      <c r="E57" s="4">
        <v>2000</v>
      </c>
      <c r="F57" s="39"/>
      <c r="G57" s="120"/>
      <c r="H57" s="39"/>
      <c r="I57" s="39"/>
      <c r="J57" s="39"/>
    </row>
    <row r="58" spans="1:10" s="12" customFormat="1" ht="35" customHeight="1" x14ac:dyDescent="0.35">
      <c r="A58" s="2">
        <v>13</v>
      </c>
      <c r="B58" s="2" t="s">
        <v>216</v>
      </c>
      <c r="C58" s="1" t="s">
        <v>217</v>
      </c>
      <c r="D58" s="2" t="s">
        <v>58</v>
      </c>
      <c r="E58" s="4">
        <v>420</v>
      </c>
      <c r="F58" s="39"/>
      <c r="G58" s="120"/>
      <c r="H58" s="39"/>
      <c r="I58" s="39"/>
      <c r="J58" s="39"/>
    </row>
    <row r="59" spans="1:10" s="12" customFormat="1" ht="35" customHeight="1" x14ac:dyDescent="0.35">
      <c r="A59" s="2">
        <v>14</v>
      </c>
      <c r="B59" s="2" t="s">
        <v>236</v>
      </c>
      <c r="C59" s="1" t="s">
        <v>237</v>
      </c>
      <c r="D59" s="2" t="s">
        <v>58</v>
      </c>
      <c r="E59" s="4">
        <v>600</v>
      </c>
      <c r="F59" s="39"/>
      <c r="G59" s="120"/>
      <c r="H59" s="39"/>
      <c r="I59" s="39"/>
      <c r="J59" s="39"/>
    </row>
    <row r="60" spans="1:10" s="12" customFormat="1" ht="35" customHeight="1" x14ac:dyDescent="0.35">
      <c r="A60" s="2">
        <v>15</v>
      </c>
      <c r="B60" s="2" t="s">
        <v>294</v>
      </c>
      <c r="C60" s="1" t="s">
        <v>366</v>
      </c>
      <c r="D60" s="2" t="s">
        <v>58</v>
      </c>
      <c r="E60" s="4">
        <v>360</v>
      </c>
      <c r="F60" s="39"/>
      <c r="G60" s="120"/>
      <c r="H60" s="39"/>
      <c r="I60" s="39"/>
      <c r="J60" s="39"/>
    </row>
    <row r="61" spans="1:10" s="12" customFormat="1" ht="35" customHeight="1" x14ac:dyDescent="0.35">
      <c r="A61" s="2">
        <v>16</v>
      </c>
      <c r="B61" s="3" t="s">
        <v>376</v>
      </c>
      <c r="C61" s="1" t="s">
        <v>409</v>
      </c>
      <c r="D61" s="2" t="s">
        <v>31</v>
      </c>
      <c r="E61" s="4">
        <v>100</v>
      </c>
      <c r="F61" s="39"/>
      <c r="G61" s="120"/>
      <c r="H61" s="39"/>
      <c r="I61" s="39"/>
      <c r="J61" s="39"/>
    </row>
    <row r="62" spans="1:10" s="12" customFormat="1" ht="35" customHeight="1" x14ac:dyDescent="0.35">
      <c r="A62" s="2">
        <v>17</v>
      </c>
      <c r="B62" s="2" t="s">
        <v>108</v>
      </c>
      <c r="C62" s="1" t="s">
        <v>109</v>
      </c>
      <c r="D62" s="2" t="s">
        <v>5</v>
      </c>
      <c r="E62" s="4">
        <v>900</v>
      </c>
      <c r="F62" s="39"/>
      <c r="G62" s="120"/>
      <c r="H62" s="39"/>
      <c r="I62" s="39"/>
      <c r="J62" s="39"/>
    </row>
    <row r="63" spans="1:10" s="12" customFormat="1" ht="35" customHeight="1" x14ac:dyDescent="0.35">
      <c r="A63" s="2">
        <v>18</v>
      </c>
      <c r="B63" s="2" t="s">
        <v>36</v>
      </c>
      <c r="C63" s="1" t="s">
        <v>37</v>
      </c>
      <c r="D63" s="2" t="s">
        <v>5</v>
      </c>
      <c r="E63" s="4">
        <v>144</v>
      </c>
      <c r="F63" s="39"/>
      <c r="G63" s="120"/>
      <c r="H63" s="39"/>
      <c r="I63" s="39"/>
      <c r="J63" s="39"/>
    </row>
    <row r="64" spans="1:10" s="12" customFormat="1" ht="35" customHeight="1" x14ac:dyDescent="0.35">
      <c r="A64" s="2">
        <v>19</v>
      </c>
      <c r="B64" s="90" t="s">
        <v>518</v>
      </c>
      <c r="C64" s="1" t="s">
        <v>519</v>
      </c>
      <c r="D64" s="2" t="s">
        <v>31</v>
      </c>
      <c r="E64" s="4">
        <v>1000</v>
      </c>
      <c r="F64" s="39"/>
      <c r="G64" s="120"/>
      <c r="H64" s="39"/>
      <c r="I64" s="39"/>
      <c r="J64" s="39"/>
    </row>
    <row r="65" spans="1:10" s="12" customFormat="1" ht="35" customHeight="1" x14ac:dyDescent="0.35">
      <c r="A65" s="131" t="s">
        <v>480</v>
      </c>
      <c r="B65" s="131"/>
      <c r="C65" s="131"/>
      <c r="D65" s="2"/>
      <c r="E65" s="4"/>
      <c r="F65" s="39"/>
      <c r="G65" s="120"/>
      <c r="H65" s="39"/>
      <c r="I65" s="39"/>
      <c r="J65" s="39"/>
    </row>
    <row r="66" spans="1:10" s="12" customFormat="1" ht="15" x14ac:dyDescent="0.35">
      <c r="A66" s="92" t="s">
        <v>486</v>
      </c>
      <c r="B66" s="156" t="s">
        <v>474</v>
      </c>
      <c r="C66" s="156"/>
      <c r="D66" s="91"/>
      <c r="E66" s="91"/>
      <c r="F66" s="39"/>
      <c r="G66" s="120"/>
      <c r="H66" s="39"/>
      <c r="I66" s="39"/>
      <c r="J66" s="39"/>
    </row>
    <row r="67" spans="1:10" s="12" customFormat="1" ht="35" customHeight="1" x14ac:dyDescent="0.35">
      <c r="A67" s="2">
        <v>1</v>
      </c>
      <c r="B67" s="2" t="s">
        <v>9</v>
      </c>
      <c r="C67" s="1" t="s">
        <v>10</v>
      </c>
      <c r="D67" s="2" t="s">
        <v>11</v>
      </c>
      <c r="E67" s="4">
        <v>5000</v>
      </c>
      <c r="F67" s="39"/>
      <c r="G67" s="120"/>
      <c r="H67" s="39"/>
      <c r="I67" s="39"/>
      <c r="J67" s="39"/>
    </row>
    <row r="68" spans="1:10" s="12" customFormat="1" ht="35" customHeight="1" x14ac:dyDescent="0.35">
      <c r="A68" s="2">
        <v>2</v>
      </c>
      <c r="B68" s="2" t="s">
        <v>12</v>
      </c>
      <c r="C68" s="1" t="s">
        <v>13</v>
      </c>
      <c r="D68" s="2" t="s">
        <v>11</v>
      </c>
      <c r="E68" s="4">
        <v>24000</v>
      </c>
      <c r="F68" s="39"/>
      <c r="G68" s="120"/>
      <c r="H68" s="39"/>
      <c r="I68" s="39"/>
      <c r="J68" s="39"/>
    </row>
    <row r="69" spans="1:10" s="12" customFormat="1" ht="35" customHeight="1" x14ac:dyDescent="0.35">
      <c r="A69" s="2">
        <v>3</v>
      </c>
      <c r="B69" s="2" t="s">
        <v>14</v>
      </c>
      <c r="C69" s="1" t="s">
        <v>15</v>
      </c>
      <c r="D69" s="2" t="s">
        <v>11</v>
      </c>
      <c r="E69" s="4">
        <v>1300</v>
      </c>
      <c r="F69" s="39"/>
      <c r="G69" s="120"/>
      <c r="H69" s="39"/>
      <c r="I69" s="39"/>
      <c r="J69" s="39"/>
    </row>
    <row r="70" spans="1:10" s="12" customFormat="1" ht="35" customHeight="1" x14ac:dyDescent="0.35">
      <c r="A70" s="2">
        <v>4</v>
      </c>
      <c r="B70" s="2" t="s">
        <v>16</v>
      </c>
      <c r="C70" s="1" t="s">
        <v>17</v>
      </c>
      <c r="D70" s="2" t="s">
        <v>11</v>
      </c>
      <c r="E70" s="4">
        <v>450</v>
      </c>
      <c r="F70" s="39"/>
      <c r="G70" s="120"/>
      <c r="H70" s="39"/>
      <c r="I70" s="39"/>
      <c r="J70" s="39"/>
    </row>
    <row r="71" spans="1:10" s="12" customFormat="1" ht="35" customHeight="1" x14ac:dyDescent="0.35">
      <c r="A71" s="2">
        <v>5</v>
      </c>
      <c r="B71" s="2" t="s">
        <v>18</v>
      </c>
      <c r="C71" s="1" t="s">
        <v>19</v>
      </c>
      <c r="D71" s="2" t="s">
        <v>11</v>
      </c>
      <c r="E71" s="4">
        <v>560</v>
      </c>
      <c r="F71" s="39"/>
      <c r="G71" s="120"/>
      <c r="H71" s="39"/>
      <c r="I71" s="39"/>
      <c r="J71" s="39"/>
    </row>
    <row r="72" spans="1:10" s="12" customFormat="1" ht="35" customHeight="1" x14ac:dyDescent="0.35">
      <c r="A72" s="2">
        <v>6</v>
      </c>
      <c r="B72" s="2" t="s">
        <v>22</v>
      </c>
      <c r="C72" s="1" t="s">
        <v>23</v>
      </c>
      <c r="D72" s="2" t="s">
        <v>11</v>
      </c>
      <c r="E72" s="4">
        <v>14500</v>
      </c>
      <c r="F72" s="39"/>
      <c r="G72" s="120"/>
      <c r="H72" s="39"/>
      <c r="I72" s="39"/>
      <c r="J72" s="39"/>
    </row>
    <row r="73" spans="1:10" s="12" customFormat="1" ht="35" customHeight="1" x14ac:dyDescent="0.35">
      <c r="A73" s="2">
        <v>7</v>
      </c>
      <c r="B73" s="2" t="s">
        <v>24</v>
      </c>
      <c r="C73" s="1" t="s">
        <v>25</v>
      </c>
      <c r="D73" s="2" t="s">
        <v>26</v>
      </c>
      <c r="E73" s="4">
        <v>450</v>
      </c>
      <c r="F73" s="39"/>
      <c r="G73" s="120"/>
      <c r="H73" s="39"/>
      <c r="I73" s="39"/>
      <c r="J73" s="39"/>
    </row>
    <row r="74" spans="1:10" s="12" customFormat="1" ht="35" customHeight="1" x14ac:dyDescent="0.35">
      <c r="A74" s="2">
        <v>8</v>
      </c>
      <c r="B74" s="2" t="s">
        <v>27</v>
      </c>
      <c r="C74" s="1" t="s">
        <v>28</v>
      </c>
      <c r="D74" s="2" t="s">
        <v>11</v>
      </c>
      <c r="E74" s="4">
        <v>3000</v>
      </c>
      <c r="F74" s="39"/>
      <c r="G74" s="120"/>
      <c r="H74" s="39"/>
      <c r="I74" s="39"/>
      <c r="J74" s="39"/>
    </row>
    <row r="75" spans="1:10" s="12" customFormat="1" ht="35" customHeight="1" x14ac:dyDescent="0.35">
      <c r="A75" s="2">
        <v>9</v>
      </c>
      <c r="B75" s="2" t="s">
        <v>71</v>
      </c>
      <c r="C75" s="1" t="s">
        <v>72</v>
      </c>
      <c r="D75" s="2" t="s">
        <v>11</v>
      </c>
      <c r="E75" s="4">
        <v>7500</v>
      </c>
      <c r="F75" s="39"/>
      <c r="G75" s="120"/>
      <c r="H75" s="39"/>
      <c r="I75" s="39"/>
      <c r="J75" s="39"/>
    </row>
    <row r="76" spans="1:10" s="12" customFormat="1" ht="35" customHeight="1" x14ac:dyDescent="0.35">
      <c r="A76" s="2">
        <v>10</v>
      </c>
      <c r="B76" s="2" t="s">
        <v>106</v>
      </c>
      <c r="C76" s="1" t="s">
        <v>107</v>
      </c>
      <c r="D76" s="2" t="s">
        <v>58</v>
      </c>
      <c r="E76" s="4">
        <v>100</v>
      </c>
      <c r="F76" s="39"/>
      <c r="G76" s="120"/>
      <c r="H76" s="39"/>
      <c r="I76" s="39"/>
      <c r="J76" s="39"/>
    </row>
    <row r="77" spans="1:10" s="12" customFormat="1" ht="35" customHeight="1" x14ac:dyDescent="0.35">
      <c r="A77" s="2">
        <v>11</v>
      </c>
      <c r="B77" s="2" t="s">
        <v>120</v>
      </c>
      <c r="C77" s="1" t="s">
        <v>121</v>
      </c>
      <c r="D77" s="2" t="s">
        <v>26</v>
      </c>
      <c r="E77" s="4">
        <v>650</v>
      </c>
      <c r="F77" s="39"/>
      <c r="G77" s="120"/>
      <c r="H77" s="39"/>
      <c r="I77" s="39"/>
      <c r="J77" s="39"/>
    </row>
    <row r="78" spans="1:10" s="12" customFormat="1" ht="35" customHeight="1" x14ac:dyDescent="0.35">
      <c r="A78" s="2">
        <v>12</v>
      </c>
      <c r="B78" s="2" t="s">
        <v>122</v>
      </c>
      <c r="C78" s="1" t="s">
        <v>123</v>
      </c>
      <c r="D78" s="2" t="s">
        <v>11</v>
      </c>
      <c r="E78" s="4">
        <v>1800</v>
      </c>
      <c r="F78" s="39"/>
      <c r="G78" s="120"/>
      <c r="H78" s="39"/>
      <c r="I78" s="39"/>
      <c r="J78" s="39"/>
    </row>
    <row r="79" spans="1:10" s="12" customFormat="1" ht="35" customHeight="1" x14ac:dyDescent="0.35">
      <c r="A79" s="2">
        <v>13</v>
      </c>
      <c r="B79" s="2" t="s">
        <v>148</v>
      </c>
      <c r="C79" s="1" t="s">
        <v>149</v>
      </c>
      <c r="D79" s="2" t="s">
        <v>58</v>
      </c>
      <c r="E79" s="4">
        <v>18000</v>
      </c>
      <c r="F79" s="39"/>
      <c r="G79" s="120"/>
      <c r="H79" s="39"/>
      <c r="I79" s="39"/>
      <c r="J79" s="39"/>
    </row>
    <row r="80" spans="1:10" s="12" customFormat="1" ht="35" customHeight="1" x14ac:dyDescent="0.35">
      <c r="A80" s="2">
        <v>14</v>
      </c>
      <c r="B80" s="2" t="s">
        <v>154</v>
      </c>
      <c r="C80" s="1" t="s">
        <v>155</v>
      </c>
      <c r="D80" s="2" t="s">
        <v>11</v>
      </c>
      <c r="E80" s="4">
        <v>150</v>
      </c>
      <c r="F80" s="39"/>
      <c r="G80" s="120"/>
      <c r="H80" s="39"/>
      <c r="I80" s="39"/>
      <c r="J80" s="39"/>
    </row>
    <row r="81" spans="1:10" s="12" customFormat="1" ht="35" customHeight="1" x14ac:dyDescent="0.35">
      <c r="A81" s="2">
        <v>15</v>
      </c>
      <c r="B81" s="2" t="s">
        <v>162</v>
      </c>
      <c r="C81" s="1" t="s">
        <v>163</v>
      </c>
      <c r="D81" s="2" t="s">
        <v>101</v>
      </c>
      <c r="E81" s="4">
        <v>1600</v>
      </c>
      <c r="F81" s="39"/>
      <c r="G81" s="120"/>
      <c r="H81" s="39"/>
      <c r="I81" s="39"/>
      <c r="J81" s="39"/>
    </row>
    <row r="82" spans="1:10" s="12" customFormat="1" ht="35" customHeight="1" x14ac:dyDescent="0.35">
      <c r="A82" s="2">
        <v>16</v>
      </c>
      <c r="B82" s="2" t="s">
        <v>174</v>
      </c>
      <c r="C82" s="1" t="s">
        <v>175</v>
      </c>
      <c r="D82" s="2" t="s">
        <v>58</v>
      </c>
      <c r="E82" s="4">
        <v>600</v>
      </c>
      <c r="F82" s="39"/>
      <c r="G82" s="120"/>
      <c r="H82" s="39"/>
      <c r="I82" s="39"/>
      <c r="J82" s="39"/>
    </row>
    <row r="83" spans="1:10" s="12" customFormat="1" ht="35" customHeight="1" x14ac:dyDescent="0.35">
      <c r="A83" s="2">
        <v>17</v>
      </c>
      <c r="B83" s="2" t="s">
        <v>178</v>
      </c>
      <c r="C83" s="1" t="s">
        <v>179</v>
      </c>
      <c r="D83" s="2" t="s">
        <v>58</v>
      </c>
      <c r="E83" s="4">
        <v>250</v>
      </c>
      <c r="F83" s="39"/>
      <c r="G83" s="120"/>
      <c r="H83" s="39"/>
      <c r="I83" s="39"/>
      <c r="J83" s="39"/>
    </row>
    <row r="84" spans="1:10" s="12" customFormat="1" ht="35" customHeight="1" x14ac:dyDescent="0.35">
      <c r="A84" s="2">
        <v>18</v>
      </c>
      <c r="B84" s="2" t="s">
        <v>214</v>
      </c>
      <c r="C84" s="1" t="s">
        <v>215</v>
      </c>
      <c r="D84" s="2" t="s">
        <v>58</v>
      </c>
      <c r="E84" s="4">
        <v>650</v>
      </c>
      <c r="F84" s="39"/>
      <c r="G84" s="120"/>
      <c r="H84" s="39"/>
      <c r="I84" s="39"/>
      <c r="J84" s="39"/>
    </row>
    <row r="85" spans="1:10" s="12" customFormat="1" ht="35" customHeight="1" x14ac:dyDescent="0.35">
      <c r="A85" s="2">
        <v>19</v>
      </c>
      <c r="B85" s="2" t="s">
        <v>230</v>
      </c>
      <c r="C85" s="1" t="s">
        <v>231</v>
      </c>
      <c r="D85" s="2" t="s">
        <v>26</v>
      </c>
      <c r="E85" s="4">
        <v>750</v>
      </c>
      <c r="F85" s="39"/>
      <c r="G85" s="120"/>
      <c r="H85" s="39"/>
      <c r="I85" s="39"/>
      <c r="J85" s="39"/>
    </row>
    <row r="86" spans="1:10" s="12" customFormat="1" ht="35" customHeight="1" x14ac:dyDescent="0.35">
      <c r="A86" s="2">
        <v>20</v>
      </c>
      <c r="B86" s="2" t="s">
        <v>232</v>
      </c>
      <c r="C86" s="1" t="s">
        <v>233</v>
      </c>
      <c r="D86" s="2" t="s">
        <v>58</v>
      </c>
      <c r="E86" s="4">
        <v>2500</v>
      </c>
      <c r="F86" s="39"/>
      <c r="G86" s="120"/>
      <c r="H86" s="39"/>
      <c r="I86" s="39"/>
      <c r="J86" s="39"/>
    </row>
    <row r="87" spans="1:10" s="12" customFormat="1" ht="35" customHeight="1" x14ac:dyDescent="0.35">
      <c r="A87" s="2">
        <v>21</v>
      </c>
      <c r="B87" s="2" t="s">
        <v>234</v>
      </c>
      <c r="C87" s="1" t="s">
        <v>235</v>
      </c>
      <c r="D87" s="2" t="s">
        <v>11</v>
      </c>
      <c r="E87" s="4">
        <v>3400</v>
      </c>
      <c r="F87" s="39"/>
      <c r="G87" s="120"/>
      <c r="H87" s="39"/>
      <c r="I87" s="39"/>
      <c r="J87" s="39"/>
    </row>
    <row r="88" spans="1:10" s="12" customFormat="1" ht="35" customHeight="1" x14ac:dyDescent="0.35">
      <c r="A88" s="2">
        <v>22</v>
      </c>
      <c r="B88" s="2" t="s">
        <v>254</v>
      </c>
      <c r="C88" s="1" t="s">
        <v>255</v>
      </c>
      <c r="D88" s="2" t="s">
        <v>58</v>
      </c>
      <c r="E88" s="4">
        <v>400</v>
      </c>
      <c r="F88" s="39"/>
      <c r="G88" s="120"/>
      <c r="H88" s="39"/>
      <c r="I88" s="39"/>
      <c r="J88" s="39"/>
    </row>
    <row r="89" spans="1:10" s="12" customFormat="1" ht="35" customHeight="1" x14ac:dyDescent="0.35">
      <c r="A89" s="2">
        <v>23</v>
      </c>
      <c r="B89" s="2" t="s">
        <v>256</v>
      </c>
      <c r="C89" s="1" t="s">
        <v>257</v>
      </c>
      <c r="D89" s="2" t="s">
        <v>58</v>
      </c>
      <c r="E89" s="4">
        <v>120</v>
      </c>
      <c r="F89" s="39"/>
      <c r="G89" s="120"/>
      <c r="H89" s="39"/>
      <c r="I89" s="39"/>
      <c r="J89" s="39"/>
    </row>
    <row r="90" spans="1:10" s="12" customFormat="1" ht="35" customHeight="1" x14ac:dyDescent="0.35">
      <c r="A90" s="2">
        <v>24</v>
      </c>
      <c r="B90" s="2" t="s">
        <v>258</v>
      </c>
      <c r="C90" s="1" t="s">
        <v>259</v>
      </c>
      <c r="D90" s="2" t="s">
        <v>58</v>
      </c>
      <c r="E90" s="4">
        <v>250</v>
      </c>
      <c r="F90" s="39"/>
      <c r="G90" s="120"/>
      <c r="H90" s="39"/>
      <c r="I90" s="39"/>
      <c r="J90" s="39"/>
    </row>
    <row r="91" spans="1:10" s="12" customFormat="1" ht="35" customHeight="1" x14ac:dyDescent="0.35">
      <c r="A91" s="2">
        <v>25</v>
      </c>
      <c r="B91" s="2" t="s">
        <v>260</v>
      </c>
      <c r="C91" s="1" t="s">
        <v>261</v>
      </c>
      <c r="D91" s="2" t="s">
        <v>58</v>
      </c>
      <c r="E91" s="4">
        <v>240</v>
      </c>
      <c r="F91" s="39"/>
      <c r="G91" s="120"/>
      <c r="H91" s="39"/>
      <c r="I91" s="39"/>
      <c r="J91" s="39"/>
    </row>
    <row r="92" spans="1:10" s="12" customFormat="1" ht="35" customHeight="1" x14ac:dyDescent="0.35">
      <c r="A92" s="2">
        <v>26</v>
      </c>
      <c r="B92" s="2" t="s">
        <v>278</v>
      </c>
      <c r="C92" s="1" t="s">
        <v>279</v>
      </c>
      <c r="D92" s="2" t="s">
        <v>58</v>
      </c>
      <c r="E92" s="4">
        <v>7000</v>
      </c>
      <c r="F92" s="39"/>
      <c r="G92" s="120"/>
      <c r="H92" s="39"/>
      <c r="I92" s="39"/>
      <c r="J92" s="39"/>
    </row>
    <row r="93" spans="1:10" s="12" customFormat="1" ht="35" customHeight="1" x14ac:dyDescent="0.35">
      <c r="A93" s="2">
        <v>27</v>
      </c>
      <c r="B93" s="2" t="s">
        <v>284</v>
      </c>
      <c r="C93" s="1" t="s">
        <v>285</v>
      </c>
      <c r="D93" s="2" t="s">
        <v>58</v>
      </c>
      <c r="E93" s="4">
        <v>1200</v>
      </c>
      <c r="F93" s="39"/>
      <c r="G93" s="120"/>
      <c r="H93" s="39"/>
      <c r="I93" s="39"/>
      <c r="J93" s="39"/>
    </row>
    <row r="94" spans="1:10" s="12" customFormat="1" ht="35" customHeight="1" x14ac:dyDescent="0.35">
      <c r="A94" s="2">
        <v>28</v>
      </c>
      <c r="B94" s="2" t="s">
        <v>303</v>
      </c>
      <c r="C94" s="1" t="s">
        <v>304</v>
      </c>
      <c r="D94" s="2" t="s">
        <v>26</v>
      </c>
      <c r="E94" s="4">
        <v>1750</v>
      </c>
      <c r="F94" s="39"/>
      <c r="G94" s="120"/>
      <c r="H94" s="39"/>
      <c r="I94" s="39"/>
      <c r="J94" s="39"/>
    </row>
    <row r="95" spans="1:10" s="12" customFormat="1" ht="35" customHeight="1" x14ac:dyDescent="0.35">
      <c r="A95" s="2">
        <v>29</v>
      </c>
      <c r="B95" s="2" t="s">
        <v>334</v>
      </c>
      <c r="C95" s="1" t="s">
        <v>335</v>
      </c>
      <c r="D95" s="2" t="s">
        <v>58</v>
      </c>
      <c r="E95" s="4">
        <v>3500</v>
      </c>
      <c r="F95" s="39"/>
      <c r="G95" s="120"/>
      <c r="H95" s="39"/>
      <c r="I95" s="39"/>
      <c r="J95" s="39"/>
    </row>
    <row r="96" spans="1:10" s="12" customFormat="1" ht="35" customHeight="1" x14ac:dyDescent="0.35">
      <c r="A96" s="2">
        <v>30</v>
      </c>
      <c r="B96" s="2" t="s">
        <v>375</v>
      </c>
      <c r="C96" s="1" t="s">
        <v>410</v>
      </c>
      <c r="D96" s="2" t="s">
        <v>11</v>
      </c>
      <c r="E96" s="4">
        <v>50</v>
      </c>
      <c r="F96" s="39"/>
      <c r="G96" s="120"/>
      <c r="H96" s="39"/>
      <c r="I96" s="39"/>
      <c r="J96" s="39"/>
    </row>
    <row r="97" spans="1:10" s="12" customFormat="1" ht="35" customHeight="1" x14ac:dyDescent="0.35">
      <c r="A97" s="2">
        <v>31</v>
      </c>
      <c r="B97" s="2" t="s">
        <v>374</v>
      </c>
      <c r="C97" s="1" t="s">
        <v>411</v>
      </c>
      <c r="D97" s="2" t="s">
        <v>11</v>
      </c>
      <c r="E97" s="4">
        <v>50</v>
      </c>
      <c r="F97" s="39"/>
      <c r="G97" s="120"/>
      <c r="H97" s="39"/>
      <c r="I97" s="39"/>
      <c r="J97" s="39"/>
    </row>
    <row r="98" spans="1:10" s="12" customFormat="1" ht="35" customHeight="1" x14ac:dyDescent="0.35">
      <c r="A98" s="2">
        <v>32</v>
      </c>
      <c r="B98" s="2" t="s">
        <v>373</v>
      </c>
      <c r="C98" s="1" t="s">
        <v>412</v>
      </c>
      <c r="D98" s="2" t="s">
        <v>11</v>
      </c>
      <c r="E98" s="4">
        <v>100</v>
      </c>
      <c r="F98" s="39"/>
      <c r="G98" s="120"/>
      <c r="H98" s="39"/>
      <c r="I98" s="39"/>
      <c r="J98" s="39"/>
    </row>
    <row r="99" spans="1:10" s="12" customFormat="1" ht="35" customHeight="1" x14ac:dyDescent="0.35">
      <c r="A99" s="2">
        <v>33</v>
      </c>
      <c r="B99" s="2" t="s">
        <v>383</v>
      </c>
      <c r="C99" s="1" t="s">
        <v>413</v>
      </c>
      <c r="D99" s="2" t="s">
        <v>11</v>
      </c>
      <c r="E99" s="4">
        <v>50</v>
      </c>
      <c r="F99" s="39"/>
      <c r="G99" s="120"/>
      <c r="H99" s="39"/>
      <c r="I99" s="39"/>
      <c r="J99" s="39"/>
    </row>
    <row r="100" spans="1:10" s="12" customFormat="1" ht="35" customHeight="1" x14ac:dyDescent="0.35">
      <c r="A100" s="2">
        <v>34</v>
      </c>
      <c r="B100" s="3" t="s">
        <v>378</v>
      </c>
      <c r="C100" s="1" t="s">
        <v>414</v>
      </c>
      <c r="D100" s="2" t="s">
        <v>11</v>
      </c>
      <c r="E100" s="4">
        <v>50</v>
      </c>
      <c r="F100" s="39"/>
      <c r="G100" s="120"/>
      <c r="H100" s="39"/>
      <c r="I100" s="39"/>
      <c r="J100" s="39"/>
    </row>
    <row r="101" spans="1:10" s="12" customFormat="1" ht="35" customHeight="1" x14ac:dyDescent="0.35">
      <c r="A101" s="2">
        <v>35</v>
      </c>
      <c r="B101" s="2" t="s">
        <v>537</v>
      </c>
      <c r="C101" s="1" t="s">
        <v>415</v>
      </c>
      <c r="D101" s="2" t="s">
        <v>58</v>
      </c>
      <c r="E101" s="4">
        <v>50</v>
      </c>
      <c r="F101" s="39"/>
      <c r="G101" s="120"/>
      <c r="H101" s="39"/>
      <c r="I101" s="39"/>
      <c r="J101" s="39"/>
    </row>
    <row r="102" spans="1:10" s="12" customFormat="1" ht="35" customHeight="1" x14ac:dyDescent="0.35">
      <c r="A102" s="2">
        <v>36</v>
      </c>
      <c r="B102" s="2" t="s">
        <v>537</v>
      </c>
      <c r="C102" s="1" t="s">
        <v>422</v>
      </c>
      <c r="D102" s="2" t="s">
        <v>11</v>
      </c>
      <c r="E102" s="4">
        <v>200</v>
      </c>
      <c r="F102" s="39"/>
      <c r="G102" s="120"/>
      <c r="H102" s="39"/>
      <c r="I102" s="39"/>
      <c r="J102" s="39"/>
    </row>
    <row r="103" spans="1:10" s="12" customFormat="1" ht="35" customHeight="1" x14ac:dyDescent="0.35">
      <c r="A103" s="2">
        <v>37</v>
      </c>
      <c r="B103" s="2" t="s">
        <v>537</v>
      </c>
      <c r="C103" s="1" t="s">
        <v>423</v>
      </c>
      <c r="D103" s="2" t="s">
        <v>11</v>
      </c>
      <c r="E103" s="4">
        <v>200</v>
      </c>
      <c r="F103" s="39"/>
      <c r="G103" s="120"/>
      <c r="H103" s="39"/>
      <c r="I103" s="39"/>
      <c r="J103" s="39"/>
    </row>
    <row r="104" spans="1:10" s="12" customFormat="1" ht="35" customHeight="1" x14ac:dyDescent="0.35">
      <c r="A104" s="2">
        <v>38</v>
      </c>
      <c r="B104" s="2" t="s">
        <v>20</v>
      </c>
      <c r="C104" s="1" t="s">
        <v>21</v>
      </c>
      <c r="D104" s="2" t="s">
        <v>11</v>
      </c>
      <c r="E104" s="4">
        <v>4200</v>
      </c>
      <c r="F104" s="39"/>
      <c r="G104" s="120"/>
      <c r="H104" s="39"/>
      <c r="I104" s="39"/>
      <c r="J104" s="39"/>
    </row>
    <row r="105" spans="1:10" s="12" customFormat="1" ht="35" customHeight="1" x14ac:dyDescent="0.35">
      <c r="A105" s="2">
        <v>39</v>
      </c>
      <c r="B105" s="2" t="s">
        <v>176</v>
      </c>
      <c r="C105" s="1" t="s">
        <v>177</v>
      </c>
      <c r="D105" s="2" t="s">
        <v>58</v>
      </c>
      <c r="E105" s="4">
        <v>2500</v>
      </c>
      <c r="F105" s="39"/>
      <c r="G105" s="120"/>
      <c r="H105" s="39"/>
      <c r="I105" s="39"/>
      <c r="J105" s="39"/>
    </row>
    <row r="106" spans="1:10" s="12" customFormat="1" ht="35" customHeight="1" x14ac:dyDescent="0.35">
      <c r="A106" s="2">
        <v>40</v>
      </c>
      <c r="B106" s="2" t="s">
        <v>537</v>
      </c>
      <c r="C106" s="1" t="s">
        <v>525</v>
      </c>
      <c r="D106" s="79" t="s">
        <v>526</v>
      </c>
      <c r="E106" s="4">
        <v>380</v>
      </c>
      <c r="F106" s="39"/>
      <c r="G106" s="120"/>
      <c r="H106" s="39"/>
      <c r="I106" s="39"/>
      <c r="J106" s="39"/>
    </row>
    <row r="107" spans="1:10" s="12" customFormat="1" ht="35" customHeight="1" x14ac:dyDescent="0.35">
      <c r="A107" s="2">
        <v>41</v>
      </c>
      <c r="B107" s="2" t="s">
        <v>537</v>
      </c>
      <c r="C107" s="97" t="s">
        <v>513</v>
      </c>
      <c r="D107" s="2" t="s">
        <v>527</v>
      </c>
      <c r="E107" s="4">
        <v>50</v>
      </c>
      <c r="F107" s="39"/>
      <c r="G107" s="120"/>
      <c r="H107" s="39"/>
      <c r="I107" s="39"/>
      <c r="J107" s="39"/>
    </row>
    <row r="108" spans="1:10" s="12" customFormat="1" ht="35" customHeight="1" x14ac:dyDescent="0.35">
      <c r="A108" s="131" t="s">
        <v>480</v>
      </c>
      <c r="B108" s="131"/>
      <c r="C108" s="131"/>
      <c r="D108" s="2"/>
      <c r="E108" s="4"/>
      <c r="F108" s="39"/>
      <c r="G108" s="120"/>
      <c r="H108" s="39"/>
      <c r="I108" s="39"/>
      <c r="J108" s="39"/>
    </row>
    <row r="109" spans="1:10" s="12" customFormat="1" ht="15" x14ac:dyDescent="0.35">
      <c r="A109" s="92" t="s">
        <v>487</v>
      </c>
      <c r="B109" s="156" t="s">
        <v>475</v>
      </c>
      <c r="C109" s="156"/>
      <c r="D109" s="91"/>
      <c r="E109" s="91"/>
      <c r="F109" s="39"/>
      <c r="G109" s="120"/>
      <c r="H109" s="39"/>
      <c r="I109" s="39"/>
      <c r="J109" s="39"/>
    </row>
    <row r="110" spans="1:10" s="12" customFormat="1" ht="35" customHeight="1" x14ac:dyDescent="0.35">
      <c r="A110" s="2">
        <v>1</v>
      </c>
      <c r="B110" s="2" t="s">
        <v>190</v>
      </c>
      <c r="C110" s="1" t="s">
        <v>191</v>
      </c>
      <c r="D110" s="2" t="s">
        <v>58</v>
      </c>
      <c r="E110" s="4">
        <v>700</v>
      </c>
      <c r="F110" s="39"/>
      <c r="G110" s="120"/>
      <c r="H110" s="39"/>
      <c r="I110" s="39"/>
      <c r="J110" s="39"/>
    </row>
    <row r="111" spans="1:10" s="12" customFormat="1" ht="35" customHeight="1" x14ac:dyDescent="0.35">
      <c r="A111" s="2">
        <v>2</v>
      </c>
      <c r="B111" s="2" t="s">
        <v>192</v>
      </c>
      <c r="C111" s="1" t="s">
        <v>193</v>
      </c>
      <c r="D111" s="2" t="s">
        <v>58</v>
      </c>
      <c r="E111" s="4">
        <v>5000</v>
      </c>
      <c r="F111" s="39"/>
      <c r="G111" s="120"/>
      <c r="H111" s="39"/>
      <c r="I111" s="39"/>
      <c r="J111" s="39"/>
    </row>
    <row r="112" spans="1:10" s="12" customFormat="1" ht="35" customHeight="1" x14ac:dyDescent="0.35">
      <c r="A112" s="2">
        <v>3</v>
      </c>
      <c r="B112" s="2" t="s">
        <v>238</v>
      </c>
      <c r="C112" s="1" t="s">
        <v>239</v>
      </c>
      <c r="D112" s="2" t="s">
        <v>58</v>
      </c>
      <c r="E112" s="4">
        <v>240</v>
      </c>
      <c r="F112" s="39"/>
      <c r="G112" s="120"/>
      <c r="H112" s="39"/>
      <c r="I112" s="39"/>
      <c r="J112" s="39"/>
    </row>
    <row r="113" spans="1:10" s="12" customFormat="1" ht="35" customHeight="1" x14ac:dyDescent="0.35">
      <c r="A113" s="2">
        <v>4</v>
      </c>
      <c r="B113" s="2" t="s">
        <v>537</v>
      </c>
      <c r="C113" s="1" t="s">
        <v>417</v>
      </c>
      <c r="D113" s="2" t="s">
        <v>58</v>
      </c>
      <c r="E113" s="4">
        <v>50</v>
      </c>
      <c r="F113" s="39"/>
      <c r="G113" s="120"/>
      <c r="H113" s="39"/>
      <c r="I113" s="39"/>
      <c r="J113" s="39"/>
    </row>
    <row r="114" spans="1:10" s="12" customFormat="1" ht="35" customHeight="1" x14ac:dyDescent="0.35">
      <c r="A114" s="2">
        <v>5</v>
      </c>
      <c r="B114" s="2" t="s">
        <v>208</v>
      </c>
      <c r="C114" s="1" t="s">
        <v>209</v>
      </c>
      <c r="D114" s="2" t="s">
        <v>11</v>
      </c>
      <c r="E114" s="4">
        <v>900</v>
      </c>
      <c r="F114" s="39"/>
      <c r="G114" s="120"/>
      <c r="H114" s="39"/>
      <c r="I114" s="39"/>
      <c r="J114" s="39"/>
    </row>
    <row r="115" spans="1:10" s="12" customFormat="1" ht="35" customHeight="1" x14ac:dyDescent="0.35">
      <c r="A115" s="131" t="s">
        <v>480</v>
      </c>
      <c r="B115" s="131"/>
      <c r="C115" s="131"/>
      <c r="D115" s="2"/>
      <c r="E115" s="4"/>
      <c r="F115" s="39"/>
      <c r="G115" s="120"/>
      <c r="H115" s="39"/>
      <c r="I115" s="39"/>
      <c r="J115" s="39"/>
    </row>
    <row r="116" spans="1:10" s="12" customFormat="1" ht="15" x14ac:dyDescent="0.35">
      <c r="A116" s="92" t="s">
        <v>488</v>
      </c>
      <c r="B116" s="156" t="s">
        <v>476</v>
      </c>
      <c r="C116" s="156"/>
      <c r="D116" s="91"/>
      <c r="E116" s="91"/>
      <c r="F116" s="39"/>
      <c r="G116" s="120"/>
      <c r="H116" s="39"/>
      <c r="I116" s="39"/>
      <c r="J116" s="39"/>
    </row>
    <row r="117" spans="1:10" s="12" customFormat="1" ht="35" customHeight="1" x14ac:dyDescent="0.35">
      <c r="A117" s="2">
        <v>1</v>
      </c>
      <c r="B117" s="2" t="s">
        <v>7</v>
      </c>
      <c r="C117" s="1" t="s">
        <v>8</v>
      </c>
      <c r="D117" s="2" t="s">
        <v>5</v>
      </c>
      <c r="E117" s="4">
        <v>900</v>
      </c>
      <c r="F117" s="39"/>
      <c r="G117" s="120"/>
      <c r="H117" s="39"/>
      <c r="I117" s="39"/>
      <c r="J117" s="39"/>
    </row>
    <row r="118" spans="1:10" s="12" customFormat="1" ht="35" customHeight="1" x14ac:dyDescent="0.35">
      <c r="A118" s="2">
        <v>2</v>
      </c>
      <c r="B118" s="2" t="s">
        <v>29</v>
      </c>
      <c r="C118" s="1" t="s">
        <v>30</v>
      </c>
      <c r="D118" s="2" t="s">
        <v>5</v>
      </c>
      <c r="E118" s="4">
        <v>36000</v>
      </c>
      <c r="F118" s="39"/>
      <c r="G118" s="120"/>
      <c r="H118" s="39"/>
      <c r="I118" s="39"/>
      <c r="J118" s="39"/>
    </row>
    <row r="119" spans="1:10" s="12" customFormat="1" ht="35" customHeight="1" x14ac:dyDescent="0.35">
      <c r="A119" s="2">
        <v>3</v>
      </c>
      <c r="B119" s="2" t="s">
        <v>114</v>
      </c>
      <c r="C119" s="1" t="s">
        <v>115</v>
      </c>
      <c r="D119" s="2" t="s">
        <v>58</v>
      </c>
      <c r="E119" s="4">
        <v>1400</v>
      </c>
      <c r="F119" s="39"/>
      <c r="G119" s="120"/>
      <c r="H119" s="39"/>
      <c r="I119" s="39"/>
      <c r="J119" s="39"/>
    </row>
    <row r="120" spans="1:10" s="12" customFormat="1" ht="35" customHeight="1" x14ac:dyDescent="0.35">
      <c r="A120" s="2">
        <v>4</v>
      </c>
      <c r="B120" s="2" t="s">
        <v>116</v>
      </c>
      <c r="C120" s="1" t="s">
        <v>117</v>
      </c>
      <c r="D120" s="2" t="s">
        <v>58</v>
      </c>
      <c r="E120" s="4">
        <v>1300</v>
      </c>
      <c r="F120" s="39"/>
      <c r="G120" s="120"/>
      <c r="H120" s="39"/>
      <c r="I120" s="39"/>
      <c r="J120" s="39"/>
    </row>
    <row r="121" spans="1:10" s="12" customFormat="1" ht="35" customHeight="1" x14ac:dyDescent="0.35">
      <c r="A121" s="2">
        <v>5</v>
      </c>
      <c r="B121" s="2" t="s">
        <v>168</v>
      </c>
      <c r="C121" s="1" t="s">
        <v>169</v>
      </c>
      <c r="D121" s="2" t="s">
        <v>58</v>
      </c>
      <c r="E121" s="4">
        <v>100</v>
      </c>
      <c r="F121" s="39"/>
      <c r="G121" s="120"/>
      <c r="H121" s="39"/>
      <c r="I121" s="39"/>
      <c r="J121" s="39"/>
    </row>
    <row r="122" spans="1:10" s="12" customFormat="1" ht="35" customHeight="1" x14ac:dyDescent="0.35">
      <c r="A122" s="2">
        <v>6</v>
      </c>
      <c r="B122" s="2" t="s">
        <v>212</v>
      </c>
      <c r="C122" s="1" t="s">
        <v>213</v>
      </c>
      <c r="D122" s="2" t="s">
        <v>58</v>
      </c>
      <c r="E122" s="4">
        <v>150</v>
      </c>
      <c r="F122" s="39"/>
      <c r="G122" s="120"/>
      <c r="H122" s="39"/>
      <c r="I122" s="39"/>
      <c r="J122" s="39"/>
    </row>
    <row r="123" spans="1:10" s="12" customFormat="1" ht="35" customHeight="1" x14ac:dyDescent="0.35">
      <c r="A123" s="2">
        <v>7</v>
      </c>
      <c r="B123" s="2" t="s">
        <v>358</v>
      </c>
      <c r="C123" s="1" t="s">
        <v>359</v>
      </c>
      <c r="D123" s="2" t="s">
        <v>58</v>
      </c>
      <c r="E123" s="4">
        <v>600</v>
      </c>
      <c r="F123" s="39"/>
      <c r="G123" s="120"/>
      <c r="H123" s="39"/>
      <c r="I123" s="39"/>
      <c r="J123" s="39"/>
    </row>
    <row r="124" spans="1:10" s="12" customFormat="1" ht="35" customHeight="1" x14ac:dyDescent="0.35">
      <c r="A124" s="2">
        <v>8</v>
      </c>
      <c r="B124" s="2" t="s">
        <v>436</v>
      </c>
      <c r="C124" s="1" t="s">
        <v>445</v>
      </c>
      <c r="D124" s="2" t="s">
        <v>58</v>
      </c>
      <c r="E124" s="4">
        <v>600</v>
      </c>
      <c r="F124" s="39"/>
      <c r="G124" s="120"/>
      <c r="H124" s="39"/>
      <c r="I124" s="39"/>
      <c r="J124" s="39"/>
    </row>
    <row r="125" spans="1:10" s="12" customFormat="1" ht="35" customHeight="1" x14ac:dyDescent="0.35">
      <c r="A125" s="2">
        <v>9</v>
      </c>
      <c r="B125" s="2" t="s">
        <v>437</v>
      </c>
      <c r="C125" s="1" t="s">
        <v>446</v>
      </c>
      <c r="D125" s="2" t="s">
        <v>58</v>
      </c>
      <c r="E125" s="4">
        <v>600</v>
      </c>
      <c r="F125" s="39"/>
      <c r="G125" s="120"/>
      <c r="H125" s="39"/>
      <c r="I125" s="39"/>
      <c r="J125" s="39"/>
    </row>
    <row r="126" spans="1:10" s="12" customFormat="1" ht="35" customHeight="1" x14ac:dyDescent="0.35">
      <c r="A126" s="2">
        <v>10</v>
      </c>
      <c r="B126" s="2" t="s">
        <v>222</v>
      </c>
      <c r="C126" s="1" t="s">
        <v>223</v>
      </c>
      <c r="D126" s="2" t="s">
        <v>58</v>
      </c>
      <c r="E126" s="4">
        <v>27000</v>
      </c>
      <c r="F126" s="39"/>
      <c r="G126" s="120"/>
      <c r="H126" s="39"/>
      <c r="I126" s="39"/>
      <c r="J126" s="39"/>
    </row>
    <row r="127" spans="1:10" s="12" customFormat="1" ht="35" customHeight="1" x14ac:dyDescent="0.35">
      <c r="A127" s="2">
        <v>11</v>
      </c>
      <c r="B127" s="3" t="s">
        <v>537</v>
      </c>
      <c r="C127" s="1" t="s">
        <v>533</v>
      </c>
      <c r="D127" s="2" t="s">
        <v>58</v>
      </c>
      <c r="E127" s="2">
        <v>1000</v>
      </c>
      <c r="F127" s="39"/>
      <c r="G127" s="120"/>
      <c r="H127" s="39"/>
      <c r="I127" s="39"/>
      <c r="J127" s="39"/>
    </row>
    <row r="128" spans="1:10" s="12" customFormat="1" ht="35" customHeight="1" x14ac:dyDescent="0.35">
      <c r="A128" s="2">
        <v>12</v>
      </c>
      <c r="B128" s="3" t="s">
        <v>537</v>
      </c>
      <c r="C128" s="1" t="s">
        <v>535</v>
      </c>
      <c r="D128" s="2" t="s">
        <v>58</v>
      </c>
      <c r="E128" s="2">
        <v>1000</v>
      </c>
      <c r="F128" s="39"/>
      <c r="G128" s="120"/>
      <c r="H128" s="39"/>
      <c r="I128" s="39"/>
      <c r="J128" s="39"/>
    </row>
    <row r="129" spans="1:10" s="12" customFormat="1" ht="35" customHeight="1" x14ac:dyDescent="0.35">
      <c r="A129" s="131" t="s">
        <v>480</v>
      </c>
      <c r="B129" s="131"/>
      <c r="C129" s="131"/>
      <c r="D129" s="2"/>
      <c r="E129" s="4"/>
      <c r="F129" s="39"/>
      <c r="G129" s="120"/>
      <c r="H129" s="39"/>
      <c r="I129" s="39"/>
      <c r="J129" s="39"/>
    </row>
    <row r="130" spans="1:10" s="12" customFormat="1" ht="15" x14ac:dyDescent="0.35">
      <c r="A130" s="92" t="s">
        <v>489</v>
      </c>
      <c r="B130" s="156" t="s">
        <v>477</v>
      </c>
      <c r="C130" s="156"/>
      <c r="D130" s="91"/>
      <c r="E130" s="91"/>
      <c r="F130" s="39"/>
      <c r="G130" s="120"/>
      <c r="H130" s="39"/>
      <c r="I130" s="39"/>
      <c r="J130" s="39"/>
    </row>
    <row r="131" spans="1:10" s="12" customFormat="1" ht="35" customHeight="1" x14ac:dyDescent="0.35">
      <c r="A131" s="2">
        <v>1</v>
      </c>
      <c r="B131" s="2" t="s">
        <v>73</v>
      </c>
      <c r="C131" s="1" t="s">
        <v>74</v>
      </c>
      <c r="D131" s="2" t="s">
        <v>58</v>
      </c>
      <c r="E131" s="4">
        <v>6000</v>
      </c>
      <c r="F131" s="39"/>
      <c r="G131" s="120"/>
      <c r="H131" s="39"/>
      <c r="I131" s="39"/>
      <c r="J131" s="39"/>
    </row>
    <row r="132" spans="1:10" s="12" customFormat="1" ht="35" customHeight="1" x14ac:dyDescent="0.35">
      <c r="A132" s="2">
        <v>2</v>
      </c>
      <c r="B132" s="2" t="s">
        <v>75</v>
      </c>
      <c r="C132" s="1" t="s">
        <v>76</v>
      </c>
      <c r="D132" s="2" t="s">
        <v>58</v>
      </c>
      <c r="E132" s="4">
        <v>4200</v>
      </c>
      <c r="F132" s="39"/>
      <c r="G132" s="120"/>
      <c r="H132" s="39"/>
      <c r="I132" s="39"/>
      <c r="J132" s="39"/>
    </row>
    <row r="133" spans="1:10" s="12" customFormat="1" ht="35" customHeight="1" x14ac:dyDescent="0.35">
      <c r="A133" s="2">
        <v>3</v>
      </c>
      <c r="B133" s="2" t="s">
        <v>93</v>
      </c>
      <c r="C133" s="1" t="s">
        <v>94</v>
      </c>
      <c r="D133" s="2" t="s">
        <v>58</v>
      </c>
      <c r="E133" s="4">
        <v>50000</v>
      </c>
      <c r="F133" s="39"/>
      <c r="G133" s="120"/>
      <c r="H133" s="39"/>
      <c r="I133" s="39"/>
      <c r="J133" s="39"/>
    </row>
    <row r="134" spans="1:10" s="12" customFormat="1" ht="35" customHeight="1" x14ac:dyDescent="0.35">
      <c r="A134" s="2">
        <v>4</v>
      </c>
      <c r="B134" s="2" t="s">
        <v>134</v>
      </c>
      <c r="C134" s="1" t="s">
        <v>135</v>
      </c>
      <c r="D134" s="2" t="s">
        <v>58</v>
      </c>
      <c r="E134" s="4">
        <v>42000</v>
      </c>
      <c r="F134" s="39"/>
      <c r="G134" s="120"/>
      <c r="H134" s="39"/>
      <c r="I134" s="39"/>
      <c r="J134" s="39"/>
    </row>
    <row r="135" spans="1:10" s="12" customFormat="1" ht="35" customHeight="1" x14ac:dyDescent="0.35">
      <c r="A135" s="2">
        <v>5</v>
      </c>
      <c r="B135" s="2" t="s">
        <v>528</v>
      </c>
      <c r="C135" s="1" t="s">
        <v>529</v>
      </c>
      <c r="D135" s="2" t="s">
        <v>58</v>
      </c>
      <c r="E135" s="4">
        <v>25200</v>
      </c>
      <c r="F135" s="39"/>
      <c r="G135" s="120"/>
      <c r="H135" s="39"/>
      <c r="I135" s="39"/>
      <c r="J135" s="39"/>
    </row>
    <row r="136" spans="1:10" s="12" customFormat="1" ht="35" customHeight="1" x14ac:dyDescent="0.35">
      <c r="A136" s="2">
        <v>6</v>
      </c>
      <c r="B136" s="2" t="s">
        <v>180</v>
      </c>
      <c r="C136" s="1" t="s">
        <v>181</v>
      </c>
      <c r="D136" s="2" t="s">
        <v>58</v>
      </c>
      <c r="E136" s="4">
        <v>35500</v>
      </c>
      <c r="F136" s="39"/>
      <c r="G136" s="120"/>
      <c r="H136" s="39"/>
      <c r="I136" s="39"/>
      <c r="J136" s="39"/>
    </row>
    <row r="137" spans="1:10" s="12" customFormat="1" ht="35" customHeight="1" x14ac:dyDescent="0.35">
      <c r="A137" s="2">
        <v>7</v>
      </c>
      <c r="B137" s="2" t="s">
        <v>182</v>
      </c>
      <c r="C137" s="1" t="s">
        <v>183</v>
      </c>
      <c r="D137" s="2" t="s">
        <v>58</v>
      </c>
      <c r="E137" s="4">
        <v>720</v>
      </c>
      <c r="F137" s="39"/>
      <c r="G137" s="120"/>
      <c r="H137" s="39"/>
      <c r="I137" s="39"/>
      <c r="J137" s="39"/>
    </row>
    <row r="138" spans="1:10" s="12" customFormat="1" ht="35" customHeight="1" x14ac:dyDescent="0.35">
      <c r="A138" s="2">
        <v>8</v>
      </c>
      <c r="B138" s="2" t="s">
        <v>184</v>
      </c>
      <c r="C138" s="1" t="s">
        <v>185</v>
      </c>
      <c r="D138" s="2" t="s">
        <v>58</v>
      </c>
      <c r="E138" s="4">
        <v>13500</v>
      </c>
      <c r="F138" s="39"/>
      <c r="G138" s="120"/>
      <c r="H138" s="39"/>
      <c r="I138" s="39"/>
      <c r="J138" s="39"/>
    </row>
    <row r="139" spans="1:10" s="12" customFormat="1" ht="35" customHeight="1" x14ac:dyDescent="0.35">
      <c r="A139" s="2">
        <v>9</v>
      </c>
      <c r="B139" s="2" t="s">
        <v>186</v>
      </c>
      <c r="C139" s="1" t="s">
        <v>187</v>
      </c>
      <c r="D139" s="2" t="s">
        <v>58</v>
      </c>
      <c r="E139" s="4">
        <v>17000</v>
      </c>
      <c r="F139" s="39"/>
      <c r="G139" s="120"/>
      <c r="H139" s="39"/>
      <c r="I139" s="39"/>
      <c r="J139" s="39"/>
    </row>
    <row r="140" spans="1:10" s="12" customFormat="1" ht="35" customHeight="1" x14ac:dyDescent="0.35">
      <c r="A140" s="2">
        <v>10</v>
      </c>
      <c r="B140" s="2" t="s">
        <v>218</v>
      </c>
      <c r="C140" s="1" t="s">
        <v>219</v>
      </c>
      <c r="D140" s="2" t="s">
        <v>58</v>
      </c>
      <c r="E140" s="4">
        <v>51000</v>
      </c>
      <c r="F140" s="39"/>
      <c r="G140" s="120"/>
      <c r="H140" s="39"/>
      <c r="I140" s="39"/>
      <c r="J140" s="39"/>
    </row>
    <row r="141" spans="1:10" s="12" customFormat="1" ht="35" customHeight="1" x14ac:dyDescent="0.35">
      <c r="A141" s="2">
        <v>11</v>
      </c>
      <c r="B141" s="2" t="s">
        <v>297</v>
      </c>
      <c r="C141" s="1" t="s">
        <v>298</v>
      </c>
      <c r="D141" s="2" t="s">
        <v>58</v>
      </c>
      <c r="E141" s="4">
        <v>3000</v>
      </c>
      <c r="F141" s="39"/>
      <c r="G141" s="120"/>
      <c r="H141" s="39"/>
      <c r="I141" s="39"/>
      <c r="J141" s="39"/>
    </row>
    <row r="142" spans="1:10" s="12" customFormat="1" ht="35" customHeight="1" x14ac:dyDescent="0.35">
      <c r="A142" s="2">
        <v>12</v>
      </c>
      <c r="B142" s="2" t="s">
        <v>299</v>
      </c>
      <c r="C142" s="1" t="s">
        <v>300</v>
      </c>
      <c r="D142" s="2" t="s">
        <v>58</v>
      </c>
      <c r="E142" s="4">
        <v>2800</v>
      </c>
      <c r="F142" s="39"/>
      <c r="G142" s="120"/>
      <c r="H142" s="39"/>
      <c r="I142" s="39"/>
      <c r="J142" s="39"/>
    </row>
    <row r="143" spans="1:10" s="12" customFormat="1" ht="35" customHeight="1" x14ac:dyDescent="0.35">
      <c r="A143" s="2">
        <v>13</v>
      </c>
      <c r="B143" s="2" t="s">
        <v>301</v>
      </c>
      <c r="C143" s="1" t="s">
        <v>302</v>
      </c>
      <c r="D143" s="2" t="s">
        <v>58</v>
      </c>
      <c r="E143" s="4">
        <v>240000</v>
      </c>
      <c r="F143" s="39"/>
      <c r="G143" s="120"/>
      <c r="H143" s="39"/>
      <c r="I143" s="39"/>
      <c r="J143" s="39"/>
    </row>
    <row r="144" spans="1:10" s="12" customFormat="1" ht="35" customHeight="1" x14ac:dyDescent="0.35">
      <c r="A144" s="2">
        <v>14</v>
      </c>
      <c r="B144" s="2" t="s">
        <v>325</v>
      </c>
      <c r="C144" s="1" t="s">
        <v>561</v>
      </c>
      <c r="D144" s="2" t="s">
        <v>58</v>
      </c>
      <c r="E144" s="4">
        <v>900000</v>
      </c>
      <c r="F144" s="39"/>
      <c r="G144" s="120"/>
      <c r="H144" s="39"/>
      <c r="I144" s="39"/>
      <c r="J144" s="39"/>
    </row>
    <row r="145" spans="1:10" s="12" customFormat="1" ht="35" customHeight="1" x14ac:dyDescent="0.35">
      <c r="A145" s="2">
        <v>15</v>
      </c>
      <c r="B145" s="2" t="s">
        <v>352</v>
      </c>
      <c r="C145" s="1" t="s">
        <v>353</v>
      </c>
      <c r="D145" s="2" t="s">
        <v>58</v>
      </c>
      <c r="E145" s="4">
        <v>5000</v>
      </c>
      <c r="F145" s="39"/>
      <c r="G145" s="120"/>
      <c r="H145" s="39"/>
      <c r="I145" s="39"/>
      <c r="J145" s="39"/>
    </row>
    <row r="146" spans="1:10" s="12" customFormat="1" ht="35" customHeight="1" x14ac:dyDescent="0.35">
      <c r="A146" s="2">
        <v>16</v>
      </c>
      <c r="B146" s="2" t="s">
        <v>354</v>
      </c>
      <c r="C146" s="1" t="s">
        <v>355</v>
      </c>
      <c r="D146" s="2" t="s">
        <v>58</v>
      </c>
      <c r="E146" s="4">
        <v>18000</v>
      </c>
      <c r="F146" s="39"/>
      <c r="G146" s="120"/>
      <c r="H146" s="39"/>
      <c r="I146" s="39"/>
      <c r="J146" s="39"/>
    </row>
    <row r="147" spans="1:10" s="12" customFormat="1" ht="35" customHeight="1" x14ac:dyDescent="0.35">
      <c r="A147" s="2">
        <v>17</v>
      </c>
      <c r="B147" s="2" t="s">
        <v>364</v>
      </c>
      <c r="C147" s="97" t="s">
        <v>365</v>
      </c>
      <c r="D147" s="2" t="s">
        <v>58</v>
      </c>
      <c r="E147" s="4">
        <v>9000</v>
      </c>
      <c r="F147" s="39"/>
      <c r="G147" s="120"/>
      <c r="H147" s="39"/>
      <c r="I147" s="39"/>
      <c r="J147" s="39"/>
    </row>
    <row r="148" spans="1:10" s="12" customFormat="1" ht="35" customHeight="1" x14ac:dyDescent="0.35">
      <c r="A148" s="2">
        <v>18</v>
      </c>
      <c r="B148" s="2" t="s">
        <v>438</v>
      </c>
      <c r="C148" s="1" t="s">
        <v>447</v>
      </c>
      <c r="D148" s="2" t="s">
        <v>58</v>
      </c>
      <c r="E148" s="4">
        <v>18000</v>
      </c>
      <c r="F148" s="39"/>
      <c r="G148" s="120"/>
      <c r="H148" s="39"/>
      <c r="I148" s="39"/>
      <c r="J148" s="39"/>
    </row>
    <row r="149" spans="1:10" s="12" customFormat="1" ht="35" customHeight="1" x14ac:dyDescent="0.35">
      <c r="A149" s="2">
        <v>19</v>
      </c>
      <c r="B149" s="2" t="s">
        <v>435</v>
      </c>
      <c r="C149" s="1" t="s">
        <v>444</v>
      </c>
      <c r="D149" s="2" t="s">
        <v>58</v>
      </c>
      <c r="E149" s="4">
        <v>30000</v>
      </c>
      <c r="F149" s="39"/>
      <c r="G149" s="120"/>
      <c r="H149" s="39"/>
      <c r="I149" s="39"/>
      <c r="J149" s="39"/>
    </row>
    <row r="150" spans="1:10" s="12" customFormat="1" ht="35" customHeight="1" x14ac:dyDescent="0.35">
      <c r="A150" s="131" t="s">
        <v>480</v>
      </c>
      <c r="B150" s="131"/>
      <c r="C150" s="131"/>
      <c r="D150" s="2"/>
      <c r="E150" s="4"/>
      <c r="F150" s="39"/>
      <c r="G150" s="120"/>
      <c r="H150" s="39"/>
      <c r="I150" s="39"/>
      <c r="J150" s="39"/>
    </row>
    <row r="151" spans="1:10" s="12" customFormat="1" ht="15" x14ac:dyDescent="0.35">
      <c r="A151" s="92" t="s">
        <v>490</v>
      </c>
      <c r="B151" s="156" t="s">
        <v>478</v>
      </c>
      <c r="C151" s="156"/>
      <c r="D151" s="91"/>
      <c r="E151" s="91"/>
      <c r="F151" s="39"/>
      <c r="G151" s="120"/>
      <c r="H151" s="39"/>
      <c r="I151" s="39"/>
      <c r="J151" s="39"/>
    </row>
    <row r="152" spans="1:10" s="12" customFormat="1" ht="35" customHeight="1" x14ac:dyDescent="0.35">
      <c r="A152" s="2">
        <v>1</v>
      </c>
      <c r="B152" s="2" t="s">
        <v>56</v>
      </c>
      <c r="C152" s="1" t="s">
        <v>57</v>
      </c>
      <c r="D152" s="2" t="s">
        <v>58</v>
      </c>
      <c r="E152" s="4">
        <v>6700</v>
      </c>
      <c r="F152" s="39"/>
      <c r="G152" s="120"/>
      <c r="H152" s="39"/>
      <c r="I152" s="39"/>
      <c r="J152" s="39"/>
    </row>
    <row r="153" spans="1:10" s="12" customFormat="1" ht="35" customHeight="1" x14ac:dyDescent="0.35">
      <c r="A153" s="2">
        <v>2</v>
      </c>
      <c r="B153" s="2" t="s">
        <v>77</v>
      </c>
      <c r="C153" s="1" t="s">
        <v>78</v>
      </c>
      <c r="D153" s="2" t="s">
        <v>58</v>
      </c>
      <c r="E153" s="4">
        <v>81000</v>
      </c>
      <c r="F153" s="39"/>
      <c r="G153" s="120"/>
      <c r="H153" s="39"/>
      <c r="I153" s="39"/>
      <c r="J153" s="39"/>
    </row>
    <row r="154" spans="1:10" s="12" customFormat="1" ht="35" customHeight="1" x14ac:dyDescent="0.35">
      <c r="A154" s="2">
        <v>3</v>
      </c>
      <c r="B154" s="2" t="s">
        <v>79</v>
      </c>
      <c r="C154" s="1" t="s">
        <v>80</v>
      </c>
      <c r="D154" s="2" t="s">
        <v>58</v>
      </c>
      <c r="E154" s="4">
        <v>18000</v>
      </c>
      <c r="F154" s="39"/>
      <c r="G154" s="120"/>
      <c r="H154" s="39"/>
      <c r="I154" s="39"/>
      <c r="J154" s="39"/>
    </row>
    <row r="155" spans="1:10" s="12" customFormat="1" ht="35" customHeight="1" x14ac:dyDescent="0.35">
      <c r="A155" s="2">
        <v>4</v>
      </c>
      <c r="B155" s="2" t="s">
        <v>81</v>
      </c>
      <c r="C155" s="1" t="s">
        <v>82</v>
      </c>
      <c r="D155" s="2" t="s">
        <v>58</v>
      </c>
      <c r="E155" s="4">
        <v>480000</v>
      </c>
      <c r="F155" s="39"/>
      <c r="G155" s="120"/>
      <c r="H155" s="39"/>
      <c r="I155" s="39"/>
      <c r="J155" s="39"/>
    </row>
    <row r="156" spans="1:10" s="12" customFormat="1" ht="35" customHeight="1" x14ac:dyDescent="0.35">
      <c r="A156" s="2">
        <v>5</v>
      </c>
      <c r="B156" s="2" t="s">
        <v>83</v>
      </c>
      <c r="C156" s="1" t="s">
        <v>84</v>
      </c>
      <c r="D156" s="2" t="s">
        <v>58</v>
      </c>
      <c r="E156" s="4">
        <v>30000</v>
      </c>
      <c r="F156" s="39"/>
      <c r="G156" s="120"/>
      <c r="H156" s="39"/>
      <c r="I156" s="39"/>
      <c r="J156" s="39"/>
    </row>
    <row r="157" spans="1:10" s="12" customFormat="1" ht="35" customHeight="1" x14ac:dyDescent="0.35">
      <c r="A157" s="2">
        <v>6</v>
      </c>
      <c r="B157" s="2" t="s">
        <v>85</v>
      </c>
      <c r="C157" s="1" t="s">
        <v>86</v>
      </c>
      <c r="D157" s="2" t="s">
        <v>58</v>
      </c>
      <c r="E157" s="4">
        <v>18500</v>
      </c>
      <c r="F157" s="39"/>
      <c r="G157" s="120"/>
      <c r="H157" s="39"/>
      <c r="I157" s="39"/>
      <c r="J157" s="39"/>
    </row>
    <row r="158" spans="1:10" s="12" customFormat="1" ht="35" customHeight="1" x14ac:dyDescent="0.35">
      <c r="A158" s="2">
        <v>7</v>
      </c>
      <c r="B158" s="2" t="s">
        <v>87</v>
      </c>
      <c r="C158" s="1" t="s">
        <v>88</v>
      </c>
      <c r="D158" s="2" t="s">
        <v>58</v>
      </c>
      <c r="E158" s="4">
        <v>120000</v>
      </c>
      <c r="F158" s="39"/>
      <c r="G158" s="120"/>
      <c r="H158" s="39"/>
      <c r="I158" s="39"/>
      <c r="J158" s="39"/>
    </row>
    <row r="159" spans="1:10" s="12" customFormat="1" ht="35" customHeight="1" x14ac:dyDescent="0.35">
      <c r="A159" s="2">
        <v>8</v>
      </c>
      <c r="B159" s="2" t="s">
        <v>89</v>
      </c>
      <c r="C159" s="1" t="s">
        <v>90</v>
      </c>
      <c r="D159" s="2" t="s">
        <v>58</v>
      </c>
      <c r="E159" s="4">
        <v>22000</v>
      </c>
      <c r="F159" s="39"/>
      <c r="G159" s="120"/>
      <c r="H159" s="39"/>
      <c r="I159" s="39"/>
      <c r="J159" s="39"/>
    </row>
    <row r="160" spans="1:10" s="12" customFormat="1" ht="35" customHeight="1" x14ac:dyDescent="0.35">
      <c r="A160" s="2">
        <v>9</v>
      </c>
      <c r="B160" s="2" t="s">
        <v>91</v>
      </c>
      <c r="C160" s="1" t="s">
        <v>92</v>
      </c>
      <c r="D160" s="2" t="s">
        <v>58</v>
      </c>
      <c r="E160" s="4">
        <v>27000</v>
      </c>
      <c r="F160" s="39"/>
      <c r="G160" s="120"/>
      <c r="H160" s="39"/>
      <c r="I160" s="39"/>
      <c r="J160" s="39"/>
    </row>
    <row r="161" spans="1:10" s="12" customFormat="1" ht="35" customHeight="1" x14ac:dyDescent="0.35">
      <c r="A161" s="2">
        <v>10</v>
      </c>
      <c r="B161" s="2" t="s">
        <v>124</v>
      </c>
      <c r="C161" s="1" t="s">
        <v>125</v>
      </c>
      <c r="D161" s="2" t="s">
        <v>58</v>
      </c>
      <c r="E161" s="4">
        <v>75000</v>
      </c>
      <c r="F161" s="39"/>
      <c r="G161" s="120"/>
      <c r="H161" s="39"/>
      <c r="I161" s="39"/>
      <c r="J161" s="39"/>
    </row>
    <row r="162" spans="1:10" s="12" customFormat="1" ht="35" customHeight="1" x14ac:dyDescent="0.35">
      <c r="A162" s="2">
        <v>11</v>
      </c>
      <c r="B162" s="2" t="s">
        <v>126</v>
      </c>
      <c r="C162" s="1" t="s">
        <v>127</v>
      </c>
      <c r="D162" s="2" t="s">
        <v>58</v>
      </c>
      <c r="E162" s="4">
        <v>89000</v>
      </c>
      <c r="F162" s="39"/>
      <c r="G162" s="120"/>
      <c r="H162" s="39"/>
      <c r="I162" s="39"/>
      <c r="J162" s="39"/>
    </row>
    <row r="163" spans="1:10" s="12" customFormat="1" ht="35" customHeight="1" x14ac:dyDescent="0.35">
      <c r="A163" s="2">
        <v>12</v>
      </c>
      <c r="B163" s="2" t="s">
        <v>128</v>
      </c>
      <c r="C163" s="1" t="s">
        <v>129</v>
      </c>
      <c r="D163" s="2" t="s">
        <v>58</v>
      </c>
      <c r="E163" s="4">
        <v>7500</v>
      </c>
      <c r="F163" s="39"/>
      <c r="G163" s="120"/>
      <c r="H163" s="39"/>
      <c r="I163" s="39"/>
      <c r="J163" s="39"/>
    </row>
    <row r="164" spans="1:10" s="12" customFormat="1" ht="35" customHeight="1" x14ac:dyDescent="0.35">
      <c r="A164" s="2">
        <v>13</v>
      </c>
      <c r="B164" s="2" t="s">
        <v>132</v>
      </c>
      <c r="C164" s="1" t="s">
        <v>133</v>
      </c>
      <c r="D164" s="2" t="s">
        <v>58</v>
      </c>
      <c r="E164" s="4">
        <v>34000</v>
      </c>
      <c r="F164" s="39"/>
      <c r="G164" s="120"/>
      <c r="H164" s="39"/>
      <c r="I164" s="39"/>
      <c r="J164" s="39"/>
    </row>
    <row r="165" spans="1:10" s="12" customFormat="1" ht="35" customHeight="1" x14ac:dyDescent="0.35">
      <c r="A165" s="2">
        <v>14</v>
      </c>
      <c r="B165" s="2" t="s">
        <v>136</v>
      </c>
      <c r="C165" s="1" t="s">
        <v>137</v>
      </c>
      <c r="D165" s="2" t="s">
        <v>58</v>
      </c>
      <c r="E165" s="4">
        <v>160000</v>
      </c>
      <c r="F165" s="39"/>
      <c r="G165" s="120"/>
      <c r="H165" s="39"/>
      <c r="I165" s="39"/>
      <c r="J165" s="39"/>
    </row>
    <row r="166" spans="1:10" s="12" customFormat="1" ht="35" customHeight="1" x14ac:dyDescent="0.35">
      <c r="A166" s="2">
        <v>15</v>
      </c>
      <c r="B166" s="2" t="s">
        <v>156</v>
      </c>
      <c r="C166" s="1" t="s">
        <v>157</v>
      </c>
      <c r="D166" s="2" t="s">
        <v>58</v>
      </c>
      <c r="E166" s="4">
        <v>17000</v>
      </c>
      <c r="F166" s="39"/>
      <c r="G166" s="120"/>
      <c r="H166" s="39"/>
      <c r="I166" s="39"/>
      <c r="J166" s="39"/>
    </row>
    <row r="167" spans="1:10" s="12" customFormat="1" ht="35" customHeight="1" x14ac:dyDescent="0.35">
      <c r="A167" s="2">
        <v>16</v>
      </c>
      <c r="B167" s="2" t="s">
        <v>158</v>
      </c>
      <c r="C167" s="1" t="s">
        <v>159</v>
      </c>
      <c r="D167" s="2" t="s">
        <v>58</v>
      </c>
      <c r="E167" s="4">
        <v>2000000</v>
      </c>
      <c r="F167" s="39"/>
      <c r="G167" s="120"/>
      <c r="H167" s="39"/>
      <c r="I167" s="39"/>
      <c r="J167" s="39"/>
    </row>
    <row r="168" spans="1:10" s="12" customFormat="1" ht="35" customHeight="1" x14ac:dyDescent="0.35">
      <c r="A168" s="2">
        <v>17</v>
      </c>
      <c r="B168" s="2" t="s">
        <v>160</v>
      </c>
      <c r="C168" s="1" t="s">
        <v>161</v>
      </c>
      <c r="D168" s="2" t="s">
        <v>58</v>
      </c>
      <c r="E168" s="4">
        <v>4800</v>
      </c>
      <c r="F168" s="39"/>
      <c r="G168" s="120"/>
      <c r="H168" s="39"/>
      <c r="I168" s="39"/>
      <c r="J168" s="39"/>
    </row>
    <row r="169" spans="1:10" s="12" customFormat="1" ht="35" customHeight="1" x14ac:dyDescent="0.35">
      <c r="A169" s="2">
        <v>18</v>
      </c>
      <c r="B169" s="2" t="s">
        <v>164</v>
      </c>
      <c r="C169" s="1" t="s">
        <v>165</v>
      </c>
      <c r="D169" s="2" t="s">
        <v>58</v>
      </c>
      <c r="E169" s="4">
        <v>20000</v>
      </c>
      <c r="F169" s="39"/>
      <c r="G169" s="120"/>
      <c r="H169" s="39"/>
      <c r="I169" s="39"/>
      <c r="J169" s="39"/>
    </row>
    <row r="170" spans="1:10" s="12" customFormat="1" ht="35" customHeight="1" x14ac:dyDescent="0.35">
      <c r="A170" s="2">
        <v>19</v>
      </c>
      <c r="B170" s="2" t="s">
        <v>166</v>
      </c>
      <c r="C170" s="1" t="s">
        <v>167</v>
      </c>
      <c r="D170" s="2" t="s">
        <v>58</v>
      </c>
      <c r="E170" s="4">
        <v>205000</v>
      </c>
      <c r="F170" s="39"/>
      <c r="G170" s="120"/>
      <c r="H170" s="39"/>
      <c r="I170" s="39"/>
      <c r="J170" s="39"/>
    </row>
    <row r="171" spans="1:10" s="12" customFormat="1" ht="35" customHeight="1" x14ac:dyDescent="0.35">
      <c r="A171" s="2">
        <v>20</v>
      </c>
      <c r="B171" s="2" t="s">
        <v>172</v>
      </c>
      <c r="C171" s="1" t="s">
        <v>173</v>
      </c>
      <c r="D171" s="2" t="s">
        <v>58</v>
      </c>
      <c r="E171" s="4">
        <v>37000</v>
      </c>
      <c r="F171" s="39"/>
      <c r="G171" s="120"/>
      <c r="H171" s="39"/>
      <c r="I171" s="39"/>
      <c r="J171" s="39"/>
    </row>
    <row r="172" spans="1:10" s="12" customFormat="1" ht="35" customHeight="1" x14ac:dyDescent="0.35">
      <c r="A172" s="2">
        <v>21</v>
      </c>
      <c r="B172" s="2" t="s">
        <v>196</v>
      </c>
      <c r="C172" s="1" t="s">
        <v>197</v>
      </c>
      <c r="D172" s="2" t="s">
        <v>58</v>
      </c>
      <c r="E172" s="4">
        <v>900000</v>
      </c>
      <c r="F172" s="39"/>
      <c r="G172" s="120"/>
      <c r="H172" s="39"/>
      <c r="I172" s="39"/>
      <c r="J172" s="39"/>
    </row>
    <row r="173" spans="1:10" s="12" customFormat="1" ht="35" customHeight="1" x14ac:dyDescent="0.35">
      <c r="A173" s="2">
        <v>22</v>
      </c>
      <c r="B173" s="2" t="s">
        <v>198</v>
      </c>
      <c r="C173" s="1" t="s">
        <v>199</v>
      </c>
      <c r="D173" s="2" t="s">
        <v>58</v>
      </c>
      <c r="E173" s="4">
        <v>52000</v>
      </c>
      <c r="F173" s="39"/>
      <c r="G173" s="120"/>
      <c r="H173" s="39"/>
      <c r="I173" s="39"/>
      <c r="J173" s="39"/>
    </row>
    <row r="174" spans="1:10" s="12" customFormat="1" ht="35" customHeight="1" x14ac:dyDescent="0.35">
      <c r="A174" s="2">
        <v>23</v>
      </c>
      <c r="B174" s="2" t="s">
        <v>204</v>
      </c>
      <c r="C174" s="1" t="s">
        <v>205</v>
      </c>
      <c r="D174" s="2" t="s">
        <v>58</v>
      </c>
      <c r="E174" s="4">
        <v>120000</v>
      </c>
      <c r="F174" s="39"/>
      <c r="G174" s="120"/>
      <c r="H174" s="39"/>
      <c r="I174" s="39"/>
      <c r="J174" s="39"/>
    </row>
    <row r="175" spans="1:10" s="12" customFormat="1" ht="35" customHeight="1" x14ac:dyDescent="0.35">
      <c r="A175" s="2">
        <v>24</v>
      </c>
      <c r="B175" s="2" t="s">
        <v>206</v>
      </c>
      <c r="C175" s="1" t="s">
        <v>207</v>
      </c>
      <c r="D175" s="2" t="s">
        <v>58</v>
      </c>
      <c r="E175" s="4">
        <v>13500</v>
      </c>
      <c r="F175" s="39"/>
      <c r="G175" s="120"/>
      <c r="H175" s="39"/>
      <c r="I175" s="39"/>
      <c r="J175" s="39"/>
    </row>
    <row r="176" spans="1:10" s="12" customFormat="1" ht="35" customHeight="1" x14ac:dyDescent="0.35">
      <c r="A176" s="2">
        <v>25</v>
      </c>
      <c r="B176" s="2" t="s">
        <v>210</v>
      </c>
      <c r="C176" s="1" t="s">
        <v>211</v>
      </c>
      <c r="D176" s="2" t="s">
        <v>58</v>
      </c>
      <c r="E176" s="4">
        <v>400000</v>
      </c>
      <c r="F176" s="39"/>
      <c r="G176" s="120"/>
      <c r="H176" s="39"/>
      <c r="I176" s="39"/>
      <c r="J176" s="39"/>
    </row>
    <row r="177" spans="1:10" s="12" customFormat="1" ht="35" customHeight="1" x14ac:dyDescent="0.35">
      <c r="A177" s="2">
        <v>26</v>
      </c>
      <c r="B177" s="2" t="s">
        <v>224</v>
      </c>
      <c r="C177" s="1" t="s">
        <v>225</v>
      </c>
      <c r="D177" s="2" t="s">
        <v>58</v>
      </c>
      <c r="E177" s="4">
        <v>110000</v>
      </c>
      <c r="F177" s="39"/>
      <c r="G177" s="120"/>
      <c r="H177" s="39"/>
      <c r="I177" s="39"/>
      <c r="J177" s="39"/>
    </row>
    <row r="178" spans="1:10" s="12" customFormat="1" ht="35" customHeight="1" x14ac:dyDescent="0.35">
      <c r="A178" s="2">
        <v>27</v>
      </c>
      <c r="B178" s="2" t="s">
        <v>240</v>
      </c>
      <c r="C178" s="1" t="s">
        <v>241</v>
      </c>
      <c r="D178" s="2" t="s">
        <v>58</v>
      </c>
      <c r="E178" s="4">
        <v>19000</v>
      </c>
      <c r="F178" s="39"/>
      <c r="G178" s="120"/>
      <c r="H178" s="39"/>
      <c r="I178" s="39"/>
      <c r="J178" s="39"/>
    </row>
    <row r="179" spans="1:10" s="12" customFormat="1" ht="35" customHeight="1" x14ac:dyDescent="0.35">
      <c r="A179" s="2">
        <v>28</v>
      </c>
      <c r="B179" s="2" t="s">
        <v>242</v>
      </c>
      <c r="C179" s="1" t="s">
        <v>243</v>
      </c>
      <c r="D179" s="2" t="s">
        <v>58</v>
      </c>
      <c r="E179" s="4">
        <v>85000</v>
      </c>
      <c r="F179" s="39"/>
      <c r="G179" s="120"/>
      <c r="H179" s="39"/>
      <c r="I179" s="39"/>
      <c r="J179" s="39"/>
    </row>
    <row r="180" spans="1:10" s="12" customFormat="1" ht="35" customHeight="1" x14ac:dyDescent="0.35">
      <c r="A180" s="2">
        <v>29</v>
      </c>
      <c r="B180" s="2" t="s">
        <v>244</v>
      </c>
      <c r="C180" s="1" t="s">
        <v>245</v>
      </c>
      <c r="D180" s="2" t="s">
        <v>58</v>
      </c>
      <c r="E180" s="4">
        <v>4500</v>
      </c>
      <c r="F180" s="39"/>
      <c r="G180" s="120"/>
      <c r="H180" s="39"/>
      <c r="I180" s="39"/>
      <c r="J180" s="39"/>
    </row>
    <row r="181" spans="1:10" s="12" customFormat="1" ht="35" customHeight="1" x14ac:dyDescent="0.35">
      <c r="A181" s="2">
        <v>30</v>
      </c>
      <c r="B181" s="2" t="s">
        <v>246</v>
      </c>
      <c r="C181" s="1" t="s">
        <v>247</v>
      </c>
      <c r="D181" s="2" t="s">
        <v>58</v>
      </c>
      <c r="E181" s="4">
        <v>5600</v>
      </c>
      <c r="F181" s="39"/>
      <c r="G181" s="120"/>
      <c r="H181" s="39"/>
      <c r="I181" s="39"/>
      <c r="J181" s="39"/>
    </row>
    <row r="182" spans="1:10" s="12" customFormat="1" ht="35" customHeight="1" x14ac:dyDescent="0.35">
      <c r="A182" s="2">
        <v>31</v>
      </c>
      <c r="B182" s="2" t="s">
        <v>248</v>
      </c>
      <c r="C182" s="1" t="s">
        <v>249</v>
      </c>
      <c r="D182" s="2" t="s">
        <v>58</v>
      </c>
      <c r="E182" s="4">
        <v>13000</v>
      </c>
      <c r="F182" s="39"/>
      <c r="G182" s="120"/>
      <c r="H182" s="39"/>
      <c r="I182" s="39"/>
      <c r="J182" s="39"/>
    </row>
    <row r="183" spans="1:10" s="12" customFormat="1" ht="35" customHeight="1" x14ac:dyDescent="0.35">
      <c r="A183" s="2">
        <v>32</v>
      </c>
      <c r="B183" s="2" t="s">
        <v>274</v>
      </c>
      <c r="C183" s="1" t="s">
        <v>275</v>
      </c>
      <c r="D183" s="2" t="s">
        <v>58</v>
      </c>
      <c r="E183" s="4">
        <v>175000</v>
      </c>
      <c r="F183" s="39"/>
      <c r="G183" s="120"/>
      <c r="H183" s="39"/>
      <c r="I183" s="39"/>
      <c r="J183" s="39"/>
    </row>
    <row r="184" spans="1:10" s="12" customFormat="1" ht="35" customHeight="1" x14ac:dyDescent="0.35">
      <c r="A184" s="2">
        <v>33</v>
      </c>
      <c r="B184" s="2" t="s">
        <v>276</v>
      </c>
      <c r="C184" s="1" t="s">
        <v>277</v>
      </c>
      <c r="D184" s="2" t="s">
        <v>58</v>
      </c>
      <c r="E184" s="4">
        <v>45500</v>
      </c>
      <c r="F184" s="39"/>
      <c r="G184" s="120"/>
      <c r="H184" s="39"/>
      <c r="I184" s="39"/>
      <c r="J184" s="39"/>
    </row>
    <row r="185" spans="1:10" s="12" customFormat="1" ht="35" customHeight="1" x14ac:dyDescent="0.35">
      <c r="A185" s="2">
        <v>34</v>
      </c>
      <c r="B185" s="2" t="s">
        <v>280</v>
      </c>
      <c r="C185" s="1" t="s">
        <v>281</v>
      </c>
      <c r="D185" s="2" t="s">
        <v>58</v>
      </c>
      <c r="E185" s="4">
        <v>3500</v>
      </c>
      <c r="F185" s="39"/>
      <c r="G185" s="120"/>
      <c r="H185" s="39"/>
      <c r="I185" s="39"/>
      <c r="J185" s="39"/>
    </row>
    <row r="186" spans="1:10" s="12" customFormat="1" ht="35" customHeight="1" x14ac:dyDescent="0.35">
      <c r="A186" s="2">
        <v>35</v>
      </c>
      <c r="B186" s="2" t="s">
        <v>282</v>
      </c>
      <c r="C186" s="1" t="s">
        <v>283</v>
      </c>
      <c r="D186" s="2" t="s">
        <v>58</v>
      </c>
      <c r="E186" s="4">
        <v>5500</v>
      </c>
      <c r="F186" s="39"/>
      <c r="G186" s="120"/>
      <c r="H186" s="39"/>
      <c r="I186" s="39"/>
      <c r="J186" s="39"/>
    </row>
    <row r="187" spans="1:10" s="12" customFormat="1" ht="35" customHeight="1" x14ac:dyDescent="0.35">
      <c r="A187" s="2">
        <v>36</v>
      </c>
      <c r="B187" s="2" t="s">
        <v>286</v>
      </c>
      <c r="C187" s="1" t="s">
        <v>287</v>
      </c>
      <c r="D187" s="2" t="s">
        <v>58</v>
      </c>
      <c r="E187" s="4">
        <v>70000</v>
      </c>
      <c r="F187" s="39"/>
      <c r="G187" s="120"/>
      <c r="H187" s="39"/>
      <c r="I187" s="39"/>
      <c r="J187" s="39"/>
    </row>
    <row r="188" spans="1:10" s="12" customFormat="1" ht="35" customHeight="1" x14ac:dyDescent="0.35">
      <c r="A188" s="2">
        <v>37</v>
      </c>
      <c r="B188" s="2" t="s">
        <v>288</v>
      </c>
      <c r="C188" s="1" t="s">
        <v>289</v>
      </c>
      <c r="D188" s="2" t="s">
        <v>58</v>
      </c>
      <c r="E188" s="4">
        <v>65000</v>
      </c>
      <c r="F188" s="39"/>
      <c r="G188" s="120"/>
      <c r="H188" s="39"/>
      <c r="I188" s="39"/>
      <c r="J188" s="39"/>
    </row>
    <row r="189" spans="1:10" s="12" customFormat="1" ht="35" customHeight="1" x14ac:dyDescent="0.35">
      <c r="A189" s="2">
        <v>38</v>
      </c>
      <c r="B189" s="2" t="s">
        <v>290</v>
      </c>
      <c r="C189" s="1" t="s">
        <v>291</v>
      </c>
      <c r="D189" s="2" t="s">
        <v>58</v>
      </c>
      <c r="E189" s="4">
        <v>42700</v>
      </c>
      <c r="F189" s="39"/>
      <c r="G189" s="120"/>
      <c r="H189" s="39"/>
      <c r="I189" s="39"/>
      <c r="J189" s="39"/>
    </row>
    <row r="190" spans="1:10" s="12" customFormat="1" ht="35" customHeight="1" x14ac:dyDescent="0.35">
      <c r="A190" s="2">
        <v>39</v>
      </c>
      <c r="B190" s="2" t="s">
        <v>295</v>
      </c>
      <c r="C190" s="1" t="s">
        <v>296</v>
      </c>
      <c r="D190" s="2" t="s">
        <v>58</v>
      </c>
      <c r="E190" s="4">
        <v>550000</v>
      </c>
      <c r="F190" s="39"/>
      <c r="G190" s="120"/>
      <c r="H190" s="39"/>
      <c r="I190" s="39"/>
      <c r="J190" s="39"/>
    </row>
    <row r="191" spans="1:10" s="12" customFormat="1" ht="35" customHeight="1" x14ac:dyDescent="0.35">
      <c r="A191" s="2">
        <v>40</v>
      </c>
      <c r="B191" s="2" t="s">
        <v>305</v>
      </c>
      <c r="C191" s="1" t="s">
        <v>306</v>
      </c>
      <c r="D191" s="2" t="s">
        <v>58</v>
      </c>
      <c r="E191" s="4">
        <v>50000</v>
      </c>
      <c r="F191" s="39"/>
      <c r="G191" s="120"/>
      <c r="H191" s="39"/>
      <c r="I191" s="39"/>
      <c r="J191" s="39"/>
    </row>
    <row r="192" spans="1:10" s="12" customFormat="1" ht="35" customHeight="1" x14ac:dyDescent="0.35">
      <c r="A192" s="2">
        <v>41</v>
      </c>
      <c r="B192" s="2" t="s">
        <v>307</v>
      </c>
      <c r="C192" s="1" t="s">
        <v>308</v>
      </c>
      <c r="D192" s="2" t="s">
        <v>58</v>
      </c>
      <c r="E192" s="4">
        <v>11500</v>
      </c>
      <c r="F192" s="39"/>
      <c r="G192" s="120"/>
      <c r="H192" s="39"/>
      <c r="I192" s="39"/>
      <c r="J192" s="39"/>
    </row>
    <row r="193" spans="1:10" s="12" customFormat="1" ht="35" customHeight="1" x14ac:dyDescent="0.35">
      <c r="A193" s="2">
        <v>42</v>
      </c>
      <c r="B193" s="2" t="s">
        <v>309</v>
      </c>
      <c r="C193" s="1" t="s">
        <v>310</v>
      </c>
      <c r="D193" s="2" t="s">
        <v>58</v>
      </c>
      <c r="E193" s="4">
        <v>145000</v>
      </c>
      <c r="F193" s="39"/>
      <c r="G193" s="120"/>
      <c r="H193" s="39"/>
      <c r="I193" s="39"/>
      <c r="J193" s="39"/>
    </row>
    <row r="194" spans="1:10" s="12" customFormat="1" ht="35" customHeight="1" x14ac:dyDescent="0.35">
      <c r="A194" s="2">
        <v>43</v>
      </c>
      <c r="B194" s="2" t="s">
        <v>311</v>
      </c>
      <c r="C194" s="1" t="s">
        <v>312</v>
      </c>
      <c r="D194" s="2" t="s">
        <v>58</v>
      </c>
      <c r="E194" s="4">
        <v>15500</v>
      </c>
      <c r="F194" s="39"/>
      <c r="G194" s="120"/>
      <c r="H194" s="39"/>
      <c r="I194" s="39"/>
      <c r="J194" s="39"/>
    </row>
    <row r="195" spans="1:10" s="12" customFormat="1" ht="35" customHeight="1" x14ac:dyDescent="0.35">
      <c r="A195" s="2">
        <v>44</v>
      </c>
      <c r="B195" s="2" t="s">
        <v>313</v>
      </c>
      <c r="C195" s="1" t="s">
        <v>314</v>
      </c>
      <c r="D195" s="2" t="s">
        <v>58</v>
      </c>
      <c r="E195" s="4">
        <v>90000</v>
      </c>
      <c r="F195" s="39"/>
      <c r="G195" s="120"/>
      <c r="H195" s="39"/>
      <c r="I195" s="39"/>
      <c r="J195" s="39"/>
    </row>
    <row r="196" spans="1:10" s="12" customFormat="1" ht="35" customHeight="1" x14ac:dyDescent="0.35">
      <c r="A196" s="2">
        <v>45</v>
      </c>
      <c r="B196" s="2" t="s">
        <v>315</v>
      </c>
      <c r="C196" s="1" t="s">
        <v>316</v>
      </c>
      <c r="D196" s="2" t="s">
        <v>58</v>
      </c>
      <c r="E196" s="4">
        <v>33000</v>
      </c>
      <c r="F196" s="39"/>
      <c r="G196" s="120"/>
      <c r="H196" s="39"/>
      <c r="I196" s="39"/>
      <c r="J196" s="39"/>
    </row>
    <row r="197" spans="1:10" s="12" customFormat="1" ht="35" customHeight="1" x14ac:dyDescent="0.35">
      <c r="A197" s="2">
        <v>46</v>
      </c>
      <c r="B197" s="2" t="s">
        <v>317</v>
      </c>
      <c r="C197" s="1" t="s">
        <v>318</v>
      </c>
      <c r="D197" s="2" t="s">
        <v>58</v>
      </c>
      <c r="E197" s="4">
        <v>42000</v>
      </c>
      <c r="F197" s="39"/>
      <c r="G197" s="120"/>
      <c r="H197" s="39"/>
      <c r="I197" s="39"/>
      <c r="J197" s="39"/>
    </row>
    <row r="198" spans="1:10" s="12" customFormat="1" ht="35" customHeight="1" x14ac:dyDescent="0.35">
      <c r="A198" s="2">
        <v>47</v>
      </c>
      <c r="B198" s="2" t="s">
        <v>319</v>
      </c>
      <c r="C198" s="1" t="s">
        <v>320</v>
      </c>
      <c r="D198" s="2" t="s">
        <v>58</v>
      </c>
      <c r="E198" s="4">
        <v>700000</v>
      </c>
      <c r="F198" s="39"/>
      <c r="G198" s="120"/>
      <c r="H198" s="39"/>
      <c r="I198" s="39"/>
      <c r="J198" s="39"/>
    </row>
    <row r="199" spans="1:10" s="12" customFormat="1" ht="35" customHeight="1" x14ac:dyDescent="0.35">
      <c r="A199" s="2">
        <v>48</v>
      </c>
      <c r="B199" s="2" t="s">
        <v>321</v>
      </c>
      <c r="C199" s="1" t="s">
        <v>322</v>
      </c>
      <c r="D199" s="2" t="s">
        <v>58</v>
      </c>
      <c r="E199" s="4">
        <v>420000</v>
      </c>
      <c r="F199" s="39"/>
      <c r="G199" s="120"/>
      <c r="H199" s="39"/>
      <c r="I199" s="39"/>
      <c r="J199" s="39"/>
    </row>
    <row r="200" spans="1:10" s="12" customFormat="1" ht="35" customHeight="1" x14ac:dyDescent="0.35">
      <c r="A200" s="2">
        <v>49</v>
      </c>
      <c r="B200" s="2" t="s">
        <v>323</v>
      </c>
      <c r="C200" s="1" t="s">
        <v>324</v>
      </c>
      <c r="D200" s="2" t="s">
        <v>58</v>
      </c>
      <c r="E200" s="4">
        <v>90000</v>
      </c>
      <c r="F200" s="39"/>
      <c r="G200" s="120"/>
      <c r="H200" s="39"/>
      <c r="I200" s="39"/>
      <c r="J200" s="39"/>
    </row>
    <row r="201" spans="1:10" s="12" customFormat="1" ht="35" customHeight="1" x14ac:dyDescent="0.35">
      <c r="A201" s="2">
        <v>50</v>
      </c>
      <c r="B201" s="2" t="s">
        <v>327</v>
      </c>
      <c r="C201" s="1" t="s">
        <v>328</v>
      </c>
      <c r="D201" s="2" t="s">
        <v>58</v>
      </c>
      <c r="E201" s="4">
        <v>45000</v>
      </c>
      <c r="F201" s="39"/>
      <c r="G201" s="120"/>
      <c r="H201" s="39"/>
      <c r="I201" s="39"/>
      <c r="J201" s="39"/>
    </row>
    <row r="202" spans="1:10" s="12" customFormat="1" ht="35" customHeight="1" x14ac:dyDescent="0.35">
      <c r="A202" s="2">
        <v>51</v>
      </c>
      <c r="B202" s="2" t="s">
        <v>329</v>
      </c>
      <c r="C202" s="1" t="s">
        <v>330</v>
      </c>
      <c r="D202" s="2" t="s">
        <v>58</v>
      </c>
      <c r="E202" s="4">
        <v>3700</v>
      </c>
      <c r="F202" s="39"/>
      <c r="G202" s="120"/>
      <c r="H202" s="39"/>
      <c r="I202" s="39"/>
      <c r="J202" s="39"/>
    </row>
    <row r="203" spans="1:10" s="12" customFormat="1" ht="35" customHeight="1" x14ac:dyDescent="0.35">
      <c r="A203" s="2">
        <v>52</v>
      </c>
      <c r="B203" s="2" t="s">
        <v>331</v>
      </c>
      <c r="C203" s="1" t="s">
        <v>332</v>
      </c>
      <c r="D203" s="2" t="s">
        <v>58</v>
      </c>
      <c r="E203" s="4">
        <v>65500</v>
      </c>
      <c r="F203" s="39"/>
      <c r="G203" s="120"/>
      <c r="H203" s="39"/>
      <c r="I203" s="39"/>
      <c r="J203" s="39"/>
    </row>
    <row r="204" spans="1:10" s="12" customFormat="1" ht="35" customHeight="1" x14ac:dyDescent="0.35">
      <c r="A204" s="2">
        <v>53</v>
      </c>
      <c r="B204" s="2" t="s">
        <v>336</v>
      </c>
      <c r="C204" s="1" t="s">
        <v>337</v>
      </c>
      <c r="D204" s="2" t="s">
        <v>58</v>
      </c>
      <c r="E204" s="4">
        <v>280000</v>
      </c>
      <c r="F204" s="39"/>
      <c r="G204" s="120"/>
      <c r="H204" s="39"/>
      <c r="I204" s="39"/>
      <c r="J204" s="39"/>
    </row>
    <row r="205" spans="1:10" s="12" customFormat="1" ht="35" customHeight="1" x14ac:dyDescent="0.35">
      <c r="A205" s="2">
        <v>54</v>
      </c>
      <c r="B205" s="2" t="s">
        <v>338</v>
      </c>
      <c r="C205" s="1" t="s">
        <v>339</v>
      </c>
      <c r="D205" s="2" t="s">
        <v>58</v>
      </c>
      <c r="E205" s="4">
        <v>33500</v>
      </c>
      <c r="F205" s="39"/>
      <c r="G205" s="120"/>
      <c r="H205" s="39"/>
      <c r="I205" s="39"/>
      <c r="J205" s="39"/>
    </row>
    <row r="206" spans="1:10" s="12" customFormat="1" ht="35" customHeight="1" x14ac:dyDescent="0.35">
      <c r="A206" s="2">
        <v>55</v>
      </c>
      <c r="B206" s="2" t="s">
        <v>340</v>
      </c>
      <c r="C206" s="1" t="s">
        <v>341</v>
      </c>
      <c r="D206" s="2" t="s">
        <v>58</v>
      </c>
      <c r="E206" s="4">
        <v>42000</v>
      </c>
      <c r="F206" s="39"/>
      <c r="G206" s="120"/>
      <c r="H206" s="39"/>
      <c r="I206" s="39"/>
      <c r="J206" s="39"/>
    </row>
    <row r="207" spans="1:10" s="12" customFormat="1" ht="35" customHeight="1" x14ac:dyDescent="0.35">
      <c r="A207" s="2">
        <v>56</v>
      </c>
      <c r="B207" s="2" t="s">
        <v>342</v>
      </c>
      <c r="C207" s="1" t="s">
        <v>343</v>
      </c>
      <c r="D207" s="2" t="s">
        <v>58</v>
      </c>
      <c r="E207" s="4">
        <v>4200</v>
      </c>
      <c r="F207" s="39"/>
      <c r="G207" s="120"/>
      <c r="H207" s="39"/>
      <c r="I207" s="39"/>
      <c r="J207" s="39"/>
    </row>
    <row r="208" spans="1:10" s="12" customFormat="1" ht="35" customHeight="1" x14ac:dyDescent="0.35">
      <c r="A208" s="2">
        <v>57</v>
      </c>
      <c r="B208" s="2" t="s">
        <v>344</v>
      </c>
      <c r="C208" s="1" t="s">
        <v>345</v>
      </c>
      <c r="D208" s="2" t="s">
        <v>58</v>
      </c>
      <c r="E208" s="4">
        <v>15000</v>
      </c>
      <c r="F208" s="39"/>
      <c r="G208" s="120"/>
      <c r="H208" s="39"/>
      <c r="I208" s="39"/>
      <c r="J208" s="39"/>
    </row>
    <row r="209" spans="1:10" s="12" customFormat="1" ht="35" customHeight="1" x14ac:dyDescent="0.35">
      <c r="A209" s="2">
        <v>58</v>
      </c>
      <c r="B209" s="2" t="s">
        <v>346</v>
      </c>
      <c r="C209" s="1" t="s">
        <v>347</v>
      </c>
      <c r="D209" s="2" t="s">
        <v>58</v>
      </c>
      <c r="E209" s="4">
        <v>3500</v>
      </c>
      <c r="F209" s="39"/>
      <c r="G209" s="120"/>
      <c r="H209" s="39"/>
      <c r="I209" s="39"/>
      <c r="J209" s="39"/>
    </row>
    <row r="210" spans="1:10" s="12" customFormat="1" ht="35" customHeight="1" x14ac:dyDescent="0.35">
      <c r="A210" s="2">
        <v>59</v>
      </c>
      <c r="B210" s="2" t="s">
        <v>348</v>
      </c>
      <c r="C210" s="1" t="s">
        <v>349</v>
      </c>
      <c r="D210" s="2" t="s">
        <v>58</v>
      </c>
      <c r="E210" s="4">
        <v>7500</v>
      </c>
      <c r="F210" s="39"/>
      <c r="G210" s="120"/>
      <c r="H210" s="39"/>
      <c r="I210" s="39"/>
      <c r="J210" s="39"/>
    </row>
    <row r="211" spans="1:10" s="12" customFormat="1" ht="35" customHeight="1" x14ac:dyDescent="0.35">
      <c r="A211" s="2">
        <v>60</v>
      </c>
      <c r="B211" s="2" t="s">
        <v>350</v>
      </c>
      <c r="C211" s="1" t="s">
        <v>351</v>
      </c>
      <c r="D211" s="2" t="s">
        <v>58</v>
      </c>
      <c r="E211" s="4">
        <v>9000</v>
      </c>
      <c r="F211" s="39"/>
      <c r="G211" s="120"/>
      <c r="H211" s="39"/>
      <c r="I211" s="39"/>
      <c r="J211" s="39"/>
    </row>
    <row r="212" spans="1:10" s="12" customFormat="1" ht="35" customHeight="1" x14ac:dyDescent="0.35">
      <c r="A212" s="2">
        <v>61</v>
      </c>
      <c r="B212" s="2" t="s">
        <v>356</v>
      </c>
      <c r="C212" s="1" t="s">
        <v>357</v>
      </c>
      <c r="D212" s="2" t="s">
        <v>58</v>
      </c>
      <c r="E212" s="4">
        <v>2200</v>
      </c>
      <c r="F212" s="39"/>
      <c r="G212" s="120"/>
      <c r="H212" s="39"/>
      <c r="I212" s="39"/>
      <c r="J212" s="39"/>
    </row>
    <row r="213" spans="1:10" s="12" customFormat="1" ht="35" customHeight="1" x14ac:dyDescent="0.35">
      <c r="A213" s="2">
        <v>62</v>
      </c>
      <c r="B213" s="2" t="s">
        <v>360</v>
      </c>
      <c r="C213" s="1" t="s">
        <v>361</v>
      </c>
      <c r="D213" s="2" t="s">
        <v>58</v>
      </c>
      <c r="E213" s="4">
        <v>3600</v>
      </c>
      <c r="F213" s="39"/>
      <c r="G213" s="120"/>
      <c r="H213" s="39"/>
      <c r="I213" s="39"/>
      <c r="J213" s="39"/>
    </row>
    <row r="214" spans="1:10" s="12" customFormat="1" ht="35" customHeight="1" x14ac:dyDescent="0.35">
      <c r="A214" s="2">
        <v>63</v>
      </c>
      <c r="B214" s="2" t="s">
        <v>430</v>
      </c>
      <c r="C214" s="1" t="s">
        <v>439</v>
      </c>
      <c r="D214" s="2" t="s">
        <v>58</v>
      </c>
      <c r="E214" s="4">
        <v>36000</v>
      </c>
      <c r="F214" s="39"/>
      <c r="G214" s="120"/>
      <c r="H214" s="39"/>
      <c r="I214" s="39"/>
      <c r="J214" s="39"/>
    </row>
    <row r="215" spans="1:10" s="12" customFormat="1" ht="35" customHeight="1" x14ac:dyDescent="0.35">
      <c r="A215" s="2">
        <v>64</v>
      </c>
      <c r="B215" s="2" t="s">
        <v>431</v>
      </c>
      <c r="C215" s="1" t="s">
        <v>440</v>
      </c>
      <c r="D215" s="2" t="s">
        <v>58</v>
      </c>
      <c r="E215" s="4">
        <v>12000</v>
      </c>
      <c r="F215" s="39"/>
      <c r="G215" s="120"/>
      <c r="H215" s="39"/>
      <c r="I215" s="39"/>
      <c r="J215" s="39"/>
    </row>
    <row r="216" spans="1:10" s="12" customFormat="1" ht="35" customHeight="1" x14ac:dyDescent="0.35">
      <c r="A216" s="2">
        <v>65</v>
      </c>
      <c r="B216" s="3" t="s">
        <v>432</v>
      </c>
      <c r="C216" s="1" t="s">
        <v>441</v>
      </c>
      <c r="D216" s="2" t="s">
        <v>58</v>
      </c>
      <c r="E216" s="2">
        <v>12000</v>
      </c>
      <c r="F216" s="39"/>
      <c r="G216" s="120"/>
      <c r="H216" s="39"/>
      <c r="I216" s="39"/>
      <c r="J216" s="39"/>
    </row>
    <row r="217" spans="1:10" s="12" customFormat="1" ht="35" customHeight="1" x14ac:dyDescent="0.35">
      <c r="A217" s="2">
        <v>66</v>
      </c>
      <c r="B217" s="3" t="s">
        <v>433</v>
      </c>
      <c r="C217" s="1" t="s">
        <v>442</v>
      </c>
      <c r="D217" s="2" t="s">
        <v>58</v>
      </c>
      <c r="E217" s="2">
        <v>18000</v>
      </c>
      <c r="F217" s="39"/>
      <c r="G217" s="120"/>
      <c r="H217" s="39"/>
      <c r="I217" s="39"/>
      <c r="J217" s="39"/>
    </row>
    <row r="218" spans="1:10" s="12" customFormat="1" ht="35" customHeight="1" x14ac:dyDescent="0.35">
      <c r="A218" s="2">
        <v>67</v>
      </c>
      <c r="B218" s="3" t="s">
        <v>434</v>
      </c>
      <c r="C218" s="1" t="s">
        <v>443</v>
      </c>
      <c r="D218" s="2" t="s">
        <v>58</v>
      </c>
      <c r="E218" s="2">
        <v>12000</v>
      </c>
      <c r="F218" s="39"/>
      <c r="G218" s="120"/>
      <c r="H218" s="39"/>
      <c r="I218" s="39"/>
      <c r="J218" s="39"/>
    </row>
    <row r="219" spans="1:10" s="12" customFormat="1" ht="35" customHeight="1" x14ac:dyDescent="0.35">
      <c r="A219" s="2">
        <v>68</v>
      </c>
      <c r="B219" s="3" t="s">
        <v>385</v>
      </c>
      <c r="C219" s="1" t="s">
        <v>398</v>
      </c>
      <c r="D219" s="2" t="s">
        <v>58</v>
      </c>
      <c r="E219" s="2">
        <v>2000</v>
      </c>
      <c r="F219" s="39"/>
      <c r="G219" s="120"/>
      <c r="H219" s="39"/>
      <c r="I219" s="39"/>
      <c r="J219" s="39"/>
    </row>
    <row r="220" spans="1:10" s="12" customFormat="1" ht="35" customHeight="1" x14ac:dyDescent="0.35">
      <c r="A220" s="2">
        <v>69</v>
      </c>
      <c r="B220" s="3" t="s">
        <v>389</v>
      </c>
      <c r="C220" s="1" t="s">
        <v>402</v>
      </c>
      <c r="D220" s="2" t="s">
        <v>58</v>
      </c>
      <c r="E220" s="2">
        <v>1000</v>
      </c>
      <c r="F220" s="39"/>
      <c r="G220" s="120"/>
      <c r="H220" s="39"/>
      <c r="I220" s="39"/>
      <c r="J220" s="39"/>
    </row>
    <row r="221" spans="1:10" s="12" customFormat="1" ht="35" customHeight="1" x14ac:dyDescent="0.35">
      <c r="A221" s="2">
        <v>70</v>
      </c>
      <c r="B221" s="3" t="s">
        <v>390</v>
      </c>
      <c r="C221" s="1" t="s">
        <v>403</v>
      </c>
      <c r="D221" s="2" t="s">
        <v>58</v>
      </c>
      <c r="E221" s="2">
        <v>1000</v>
      </c>
      <c r="F221" s="39"/>
      <c r="G221" s="120"/>
      <c r="H221" s="39"/>
      <c r="I221" s="39"/>
      <c r="J221" s="39"/>
    </row>
    <row r="222" spans="1:10" s="12" customFormat="1" ht="35" customHeight="1" x14ac:dyDescent="0.35">
      <c r="A222" s="2">
        <v>71</v>
      </c>
      <c r="B222" s="3" t="s">
        <v>391</v>
      </c>
      <c r="C222" s="1" t="s">
        <v>404</v>
      </c>
      <c r="D222" s="2" t="s">
        <v>58</v>
      </c>
      <c r="E222" s="2">
        <v>600</v>
      </c>
      <c r="F222" s="39"/>
      <c r="G222" s="120"/>
      <c r="H222" s="39"/>
      <c r="I222" s="39"/>
      <c r="J222" s="39"/>
    </row>
    <row r="223" spans="1:10" s="12" customFormat="1" ht="35" customHeight="1" x14ac:dyDescent="0.35">
      <c r="A223" s="2">
        <v>72</v>
      </c>
      <c r="B223" s="3" t="s">
        <v>392</v>
      </c>
      <c r="C223" s="1" t="s">
        <v>405</v>
      </c>
      <c r="D223" s="2" t="s">
        <v>58</v>
      </c>
      <c r="E223" s="2">
        <v>900</v>
      </c>
      <c r="F223" s="39"/>
      <c r="G223" s="120"/>
      <c r="H223" s="39"/>
      <c r="I223" s="39"/>
      <c r="J223" s="39"/>
    </row>
    <row r="224" spans="1:10" s="12" customFormat="1" ht="35" customHeight="1" x14ac:dyDescent="0.35">
      <c r="A224" s="2">
        <v>73</v>
      </c>
      <c r="B224" s="3" t="s">
        <v>377</v>
      </c>
      <c r="C224" s="1" t="s">
        <v>406</v>
      </c>
      <c r="D224" s="2" t="s">
        <v>58</v>
      </c>
      <c r="E224" s="2">
        <v>900</v>
      </c>
      <c r="F224" s="39"/>
      <c r="G224" s="120"/>
      <c r="H224" s="39"/>
      <c r="I224" s="39"/>
      <c r="J224" s="39"/>
    </row>
    <row r="225" spans="1:10" s="12" customFormat="1" ht="35" customHeight="1" x14ac:dyDescent="0.35">
      <c r="A225" s="2">
        <v>74</v>
      </c>
      <c r="B225" s="3" t="s">
        <v>537</v>
      </c>
      <c r="C225" s="1" t="s">
        <v>418</v>
      </c>
      <c r="D225" s="2" t="s">
        <v>58</v>
      </c>
      <c r="E225" s="2">
        <v>1000</v>
      </c>
      <c r="F225" s="39"/>
      <c r="G225" s="120"/>
      <c r="H225" s="39"/>
      <c r="I225" s="39"/>
      <c r="J225" s="39"/>
    </row>
    <row r="226" spans="1:10" s="12" customFormat="1" ht="35" customHeight="1" x14ac:dyDescent="0.35">
      <c r="A226" s="2">
        <v>75</v>
      </c>
      <c r="B226" s="3" t="s">
        <v>537</v>
      </c>
      <c r="C226" s="1" t="s">
        <v>419</v>
      </c>
      <c r="D226" s="2" t="s">
        <v>58</v>
      </c>
      <c r="E226" s="2">
        <v>900</v>
      </c>
      <c r="F226" s="39"/>
      <c r="G226" s="120"/>
      <c r="H226" s="39"/>
      <c r="I226" s="39"/>
      <c r="J226" s="39"/>
    </row>
    <row r="227" spans="1:10" s="12" customFormat="1" ht="35" customHeight="1" x14ac:dyDescent="0.35">
      <c r="A227" s="2">
        <v>76</v>
      </c>
      <c r="B227" s="3" t="s">
        <v>381</v>
      </c>
      <c r="C227" s="1" t="s">
        <v>394</v>
      </c>
      <c r="D227" s="2" t="s">
        <v>58</v>
      </c>
      <c r="E227" s="2">
        <v>900</v>
      </c>
      <c r="F227" s="39"/>
      <c r="G227" s="120"/>
      <c r="H227" s="39"/>
      <c r="I227" s="39"/>
      <c r="J227" s="39"/>
    </row>
    <row r="228" spans="1:10" s="12" customFormat="1" ht="35" customHeight="1" x14ac:dyDescent="0.35">
      <c r="A228" s="2">
        <v>77</v>
      </c>
      <c r="B228" s="3" t="s">
        <v>380</v>
      </c>
      <c r="C228" s="1" t="s">
        <v>395</v>
      </c>
      <c r="D228" s="2" t="s">
        <v>58</v>
      </c>
      <c r="E228" s="2">
        <v>1000</v>
      </c>
      <c r="F228" s="39"/>
      <c r="G228" s="120"/>
      <c r="H228" s="39"/>
      <c r="I228" s="39"/>
      <c r="J228" s="39"/>
    </row>
    <row r="229" spans="1:10" s="12" customFormat="1" ht="35" customHeight="1" x14ac:dyDescent="0.35">
      <c r="A229" s="2">
        <v>78</v>
      </c>
      <c r="B229" s="3" t="s">
        <v>382</v>
      </c>
      <c r="C229" s="1" t="s">
        <v>396</v>
      </c>
      <c r="D229" s="2" t="s">
        <v>58</v>
      </c>
      <c r="E229" s="2">
        <v>900</v>
      </c>
      <c r="F229" s="39"/>
      <c r="G229" s="120"/>
      <c r="H229" s="39"/>
      <c r="I229" s="39"/>
      <c r="J229" s="39"/>
    </row>
    <row r="230" spans="1:10" s="12" customFormat="1" ht="35" customHeight="1" x14ac:dyDescent="0.35">
      <c r="A230" s="2">
        <v>79</v>
      </c>
      <c r="B230" s="3" t="s">
        <v>514</v>
      </c>
      <c r="C230" s="1" t="s">
        <v>515</v>
      </c>
      <c r="D230" s="2" t="s">
        <v>58</v>
      </c>
      <c r="E230" s="2">
        <v>900</v>
      </c>
      <c r="F230" s="39"/>
      <c r="G230" s="120"/>
      <c r="H230" s="39"/>
      <c r="I230" s="39"/>
      <c r="J230" s="39"/>
    </row>
    <row r="231" spans="1:10" s="12" customFormat="1" ht="35" customHeight="1" x14ac:dyDescent="0.35">
      <c r="A231" s="2">
        <v>80</v>
      </c>
      <c r="B231" s="3" t="s">
        <v>520</v>
      </c>
      <c r="C231" s="1" t="s">
        <v>521</v>
      </c>
      <c r="D231" s="2" t="s">
        <v>58</v>
      </c>
      <c r="E231" s="2">
        <v>1000</v>
      </c>
      <c r="F231" s="39"/>
      <c r="G231" s="120"/>
      <c r="H231" s="39"/>
      <c r="I231" s="39"/>
      <c r="J231" s="39"/>
    </row>
    <row r="232" spans="1:10" s="12" customFormat="1" ht="35" customHeight="1" x14ac:dyDescent="0.35">
      <c r="A232" s="2">
        <v>81</v>
      </c>
      <c r="B232" s="3" t="s">
        <v>537</v>
      </c>
      <c r="C232" s="1" t="s">
        <v>522</v>
      </c>
      <c r="D232" s="2" t="s">
        <v>58</v>
      </c>
      <c r="E232" s="2">
        <v>25</v>
      </c>
      <c r="F232" s="39"/>
      <c r="G232" s="120"/>
      <c r="H232" s="39"/>
      <c r="I232" s="39"/>
      <c r="J232" s="39"/>
    </row>
    <row r="233" spans="1:10" s="12" customFormat="1" ht="35" customHeight="1" x14ac:dyDescent="0.35">
      <c r="A233" s="2">
        <v>82</v>
      </c>
      <c r="B233" s="3" t="s">
        <v>537</v>
      </c>
      <c r="C233" s="1" t="s">
        <v>523</v>
      </c>
      <c r="D233" s="2" t="s">
        <v>58</v>
      </c>
      <c r="E233" s="2">
        <v>850</v>
      </c>
      <c r="F233" s="39"/>
      <c r="G233" s="120"/>
      <c r="H233" s="39"/>
      <c r="I233" s="39"/>
      <c r="J233" s="39"/>
    </row>
    <row r="234" spans="1:10" s="12" customFormat="1" ht="35" customHeight="1" x14ac:dyDescent="0.35">
      <c r="A234" s="2">
        <v>83</v>
      </c>
      <c r="B234" s="3" t="s">
        <v>537</v>
      </c>
      <c r="C234" s="1" t="s">
        <v>524</v>
      </c>
      <c r="D234" s="2" t="s">
        <v>58</v>
      </c>
      <c r="E234" s="2">
        <v>1120</v>
      </c>
      <c r="F234" s="39"/>
      <c r="G234" s="120"/>
      <c r="H234" s="39"/>
      <c r="I234" s="39"/>
      <c r="J234" s="39"/>
    </row>
    <row r="235" spans="1:10" s="12" customFormat="1" ht="35" customHeight="1" x14ac:dyDescent="0.35">
      <c r="A235" s="2">
        <v>84</v>
      </c>
      <c r="B235" s="3" t="s">
        <v>537</v>
      </c>
      <c r="C235" s="1" t="s">
        <v>532</v>
      </c>
      <c r="D235" s="2" t="s">
        <v>58</v>
      </c>
      <c r="E235" s="2">
        <v>3000</v>
      </c>
      <c r="F235" s="39"/>
      <c r="G235" s="120"/>
      <c r="H235" s="39"/>
      <c r="I235" s="39"/>
      <c r="J235" s="39"/>
    </row>
    <row r="236" spans="1:10" s="12" customFormat="1" ht="15" x14ac:dyDescent="0.35">
      <c r="A236" s="92" t="s">
        <v>491</v>
      </c>
      <c r="B236" s="156" t="s">
        <v>472</v>
      </c>
      <c r="C236" s="156"/>
      <c r="D236" s="91"/>
      <c r="E236" s="91"/>
      <c r="F236" s="39"/>
      <c r="G236" s="120"/>
      <c r="H236" s="39"/>
      <c r="I236" s="39"/>
      <c r="J236" s="39"/>
    </row>
    <row r="237" spans="1:10" s="12" customFormat="1" ht="35" customHeight="1" x14ac:dyDescent="0.35">
      <c r="A237" s="2">
        <v>1</v>
      </c>
      <c r="B237" s="2" t="s">
        <v>69</v>
      </c>
      <c r="C237" s="1" t="s">
        <v>70</v>
      </c>
      <c r="D237" s="2" t="s">
        <v>60</v>
      </c>
      <c r="E237" s="4">
        <v>1500</v>
      </c>
      <c r="F237" s="39"/>
      <c r="G237" s="120"/>
      <c r="H237" s="39"/>
      <c r="I237" s="39"/>
      <c r="J237" s="39"/>
    </row>
    <row r="238" spans="1:10" s="12" customFormat="1" ht="35" customHeight="1" x14ac:dyDescent="0.35">
      <c r="A238" s="2">
        <v>2</v>
      </c>
      <c r="B238" s="2" t="s">
        <v>130</v>
      </c>
      <c r="C238" s="1" t="s">
        <v>131</v>
      </c>
      <c r="D238" s="2" t="s">
        <v>60</v>
      </c>
      <c r="E238" s="4">
        <v>1200</v>
      </c>
      <c r="F238" s="39"/>
      <c r="G238" s="120"/>
      <c r="H238" s="39"/>
      <c r="I238" s="39"/>
      <c r="J238" s="39"/>
    </row>
    <row r="239" spans="1:10" s="12" customFormat="1" ht="35" customHeight="1" x14ac:dyDescent="0.35">
      <c r="A239" s="2">
        <v>3</v>
      </c>
      <c r="B239" s="2" t="s">
        <v>138</v>
      </c>
      <c r="C239" s="1" t="s">
        <v>139</v>
      </c>
      <c r="D239" s="2" t="s">
        <v>60</v>
      </c>
      <c r="E239" s="4">
        <v>6400</v>
      </c>
      <c r="F239" s="39"/>
      <c r="G239" s="120"/>
      <c r="H239" s="39"/>
      <c r="I239" s="39"/>
      <c r="J239" s="39"/>
    </row>
    <row r="240" spans="1:10" s="12" customFormat="1" ht="35" customHeight="1" x14ac:dyDescent="0.35">
      <c r="A240" s="2">
        <v>4</v>
      </c>
      <c r="B240" s="2" t="s">
        <v>266</v>
      </c>
      <c r="C240" s="1" t="s">
        <v>267</v>
      </c>
      <c r="D240" s="2" t="s">
        <v>60</v>
      </c>
      <c r="E240" s="4">
        <v>9000</v>
      </c>
      <c r="F240" s="39"/>
      <c r="G240" s="120"/>
      <c r="H240" s="39"/>
      <c r="I240" s="39"/>
      <c r="J240" s="39"/>
    </row>
    <row r="241" spans="1:10" s="12" customFormat="1" ht="35" customHeight="1" x14ac:dyDescent="0.35">
      <c r="A241" s="2">
        <v>5</v>
      </c>
      <c r="B241" s="2" t="s">
        <v>421</v>
      </c>
      <c r="C241" s="1" t="s">
        <v>420</v>
      </c>
      <c r="D241" s="2" t="s">
        <v>58</v>
      </c>
      <c r="E241" s="4">
        <v>600</v>
      </c>
      <c r="F241" s="39"/>
      <c r="G241" s="120"/>
      <c r="H241" s="39"/>
      <c r="I241" s="39"/>
      <c r="J241" s="39"/>
    </row>
    <row r="242" spans="1:10" s="12" customFormat="1" ht="35" customHeight="1" x14ac:dyDescent="0.35">
      <c r="A242" s="2">
        <v>6</v>
      </c>
      <c r="B242" s="2" t="s">
        <v>118</v>
      </c>
      <c r="C242" s="1" t="s">
        <v>119</v>
      </c>
      <c r="D242" s="2" t="s">
        <v>60</v>
      </c>
      <c r="E242" s="4">
        <v>1500</v>
      </c>
      <c r="F242" s="39"/>
      <c r="G242" s="120"/>
      <c r="H242" s="39"/>
      <c r="I242" s="39"/>
      <c r="J242" s="39"/>
    </row>
    <row r="243" spans="1:10" s="12" customFormat="1" ht="35" customHeight="1" x14ac:dyDescent="0.35">
      <c r="A243" s="2">
        <v>7</v>
      </c>
      <c r="B243" s="2" t="s">
        <v>142</v>
      </c>
      <c r="C243" s="1" t="s">
        <v>143</v>
      </c>
      <c r="D243" s="2" t="s">
        <v>60</v>
      </c>
      <c r="E243" s="4">
        <v>120000</v>
      </c>
      <c r="F243" s="39"/>
      <c r="G243" s="120"/>
      <c r="H243" s="39"/>
      <c r="I243" s="39"/>
      <c r="J243" s="39"/>
    </row>
    <row r="244" spans="1:10" s="12" customFormat="1" ht="35" customHeight="1" x14ac:dyDescent="0.35">
      <c r="A244" s="2">
        <v>8</v>
      </c>
      <c r="B244" s="2" t="s">
        <v>144</v>
      </c>
      <c r="C244" s="1" t="s">
        <v>145</v>
      </c>
      <c r="D244" s="2" t="s">
        <v>60</v>
      </c>
      <c r="E244" s="4">
        <v>14000</v>
      </c>
      <c r="F244" s="39"/>
      <c r="G244" s="120"/>
      <c r="H244" s="39"/>
      <c r="I244" s="39"/>
      <c r="J244" s="39"/>
    </row>
    <row r="245" spans="1:10" s="12" customFormat="1" ht="35" customHeight="1" x14ac:dyDescent="0.35">
      <c r="A245" s="2">
        <v>9</v>
      </c>
      <c r="B245" s="2" t="s">
        <v>150</v>
      </c>
      <c r="C245" s="1" t="s">
        <v>151</v>
      </c>
      <c r="D245" s="2" t="s">
        <v>60</v>
      </c>
      <c r="E245" s="4">
        <v>750</v>
      </c>
      <c r="F245" s="39"/>
      <c r="G245" s="120"/>
      <c r="H245" s="39"/>
      <c r="I245" s="39"/>
      <c r="J245" s="39"/>
    </row>
    <row r="246" spans="1:10" s="12" customFormat="1" ht="35" customHeight="1" x14ac:dyDescent="0.35">
      <c r="A246" s="2">
        <v>10</v>
      </c>
      <c r="B246" s="2" t="s">
        <v>262</v>
      </c>
      <c r="C246" s="1" t="s">
        <v>263</v>
      </c>
      <c r="D246" s="2" t="s">
        <v>60</v>
      </c>
      <c r="E246" s="4">
        <v>2100</v>
      </c>
      <c r="F246" s="39"/>
      <c r="G246" s="120"/>
      <c r="H246" s="39"/>
      <c r="I246" s="39"/>
      <c r="J246" s="39"/>
    </row>
    <row r="247" spans="1:10" s="12" customFormat="1" ht="35" customHeight="1" x14ac:dyDescent="0.35">
      <c r="A247" s="2">
        <v>11</v>
      </c>
      <c r="B247" s="2" t="s">
        <v>264</v>
      </c>
      <c r="C247" s="1" t="s">
        <v>265</v>
      </c>
      <c r="D247" s="2" t="s">
        <v>60</v>
      </c>
      <c r="E247" s="4">
        <v>1500</v>
      </c>
      <c r="F247" s="39"/>
      <c r="G247" s="120"/>
      <c r="H247" s="39"/>
      <c r="I247" s="39"/>
      <c r="J247" s="39"/>
    </row>
    <row r="248" spans="1:10" s="12" customFormat="1" ht="35" customHeight="1" x14ac:dyDescent="0.35">
      <c r="A248" s="131" t="s">
        <v>480</v>
      </c>
      <c r="B248" s="131"/>
      <c r="C248" s="131"/>
      <c r="D248" s="2"/>
      <c r="E248" s="4"/>
      <c r="F248" s="39"/>
      <c r="G248" s="120"/>
      <c r="H248" s="39"/>
      <c r="I248" s="39"/>
      <c r="J248" s="39"/>
    </row>
    <row r="249" spans="1:10" s="12" customFormat="1" ht="15" x14ac:dyDescent="0.35">
      <c r="A249" s="92" t="s">
        <v>492</v>
      </c>
      <c r="B249" s="156" t="s">
        <v>468</v>
      </c>
      <c r="C249" s="156"/>
      <c r="D249" s="91"/>
      <c r="E249" s="91"/>
      <c r="F249" s="39"/>
      <c r="G249" s="120"/>
      <c r="H249" s="39"/>
      <c r="I249" s="39"/>
      <c r="J249" s="39"/>
    </row>
    <row r="250" spans="1:10" s="12" customFormat="1" ht="35" customHeight="1" x14ac:dyDescent="0.35">
      <c r="A250" s="2">
        <v>1</v>
      </c>
      <c r="B250" s="2" t="s">
        <v>371</v>
      </c>
      <c r="C250" s="97" t="s">
        <v>372</v>
      </c>
      <c r="D250" s="2" t="s">
        <v>58</v>
      </c>
      <c r="E250" s="4">
        <v>60000</v>
      </c>
      <c r="F250" s="39"/>
      <c r="G250" s="120"/>
      <c r="H250" s="39"/>
      <c r="I250" s="39"/>
      <c r="J250" s="39"/>
    </row>
    <row r="251" spans="1:10" s="12" customFormat="1" ht="35" customHeight="1" x14ac:dyDescent="0.35">
      <c r="A251" s="2">
        <v>2</v>
      </c>
      <c r="B251" s="2" t="s">
        <v>509</v>
      </c>
      <c r="C251" s="97" t="s">
        <v>510</v>
      </c>
      <c r="D251" s="2" t="s">
        <v>511</v>
      </c>
      <c r="E251" s="4">
        <v>720</v>
      </c>
      <c r="F251" s="39"/>
      <c r="G251" s="120"/>
      <c r="H251" s="39"/>
      <c r="I251" s="39"/>
      <c r="J251" s="39"/>
    </row>
    <row r="252" spans="1:10" s="12" customFormat="1" ht="35" customHeight="1" x14ac:dyDescent="0.35">
      <c r="A252" s="131" t="s">
        <v>480</v>
      </c>
      <c r="B252" s="131"/>
      <c r="C252" s="131"/>
      <c r="D252" s="2"/>
      <c r="E252" s="4"/>
      <c r="F252" s="39"/>
      <c r="G252" s="120"/>
      <c r="H252" s="39"/>
      <c r="I252" s="39"/>
      <c r="J252" s="39"/>
    </row>
    <row r="253" spans="1:10" s="12" customFormat="1" ht="15" x14ac:dyDescent="0.35">
      <c r="A253" s="92" t="s">
        <v>493</v>
      </c>
      <c r="B253" s="156" t="s">
        <v>469</v>
      </c>
      <c r="C253" s="156"/>
      <c r="D253" s="91"/>
      <c r="E253" s="91"/>
      <c r="F253" s="39"/>
      <c r="G253" s="120"/>
      <c r="H253" s="39"/>
      <c r="I253" s="39"/>
      <c r="J253" s="39"/>
    </row>
    <row r="254" spans="1:10" s="12" customFormat="1" ht="35" customHeight="1" x14ac:dyDescent="0.35">
      <c r="A254" s="2">
        <v>1</v>
      </c>
      <c r="B254" s="2" t="s">
        <v>152</v>
      </c>
      <c r="C254" s="1" t="s">
        <v>153</v>
      </c>
      <c r="D254" s="2" t="s">
        <v>6</v>
      </c>
      <c r="E254" s="4">
        <v>2000000</v>
      </c>
      <c r="F254" s="39"/>
      <c r="G254" s="120"/>
      <c r="H254" s="39"/>
      <c r="I254" s="39"/>
      <c r="J254" s="39"/>
    </row>
    <row r="255" spans="1:10" s="12" customFormat="1" ht="35" customHeight="1" thickBot="1" x14ac:dyDescent="0.4">
      <c r="A255" s="154">
        <f>SUM(+A251+A247+A235+A149+A128+A114+A107+A64+A43+A36+A31)</f>
        <v>226</v>
      </c>
      <c r="B255" s="155"/>
      <c r="C255" s="114" t="s">
        <v>480</v>
      </c>
      <c r="D255" s="2"/>
      <c r="E255" s="4"/>
      <c r="F255" s="39"/>
      <c r="G255" s="120"/>
      <c r="H255" s="39"/>
      <c r="I255" s="39"/>
      <c r="J255" s="39"/>
    </row>
    <row r="256" spans="1:10" s="34" customFormat="1" ht="35" customHeight="1" thickBot="1" x14ac:dyDescent="0.4">
      <c r="A256" s="33" t="s">
        <v>564</v>
      </c>
      <c r="B256" s="117" t="s">
        <v>565</v>
      </c>
      <c r="C256" s="118"/>
      <c r="D256" s="158" t="s">
        <v>541</v>
      </c>
      <c r="E256" s="159"/>
      <c r="F256" s="160"/>
      <c r="G256" s="121"/>
      <c r="H256" s="99"/>
    </row>
    <row r="257" spans="2:11" ht="10.5" customHeight="1" thickTop="1" x14ac:dyDescent="0.3">
      <c r="C257" s="100"/>
      <c r="D257" s="101"/>
      <c r="E257" s="102"/>
      <c r="F257" s="34"/>
      <c r="G257" s="122"/>
      <c r="H257" s="34"/>
      <c r="I257" s="34"/>
      <c r="J257" s="34"/>
      <c r="K257" s="34"/>
    </row>
    <row r="258" spans="2:11" ht="35" customHeight="1" x14ac:dyDescent="0.3">
      <c r="C258" s="161" t="s">
        <v>542</v>
      </c>
      <c r="D258" s="161"/>
      <c r="E258" s="161"/>
      <c r="F258" s="161"/>
      <c r="G258" s="161"/>
      <c r="H258" s="161"/>
      <c r="I258" s="161"/>
      <c r="J258" s="161"/>
      <c r="K258" s="34"/>
    </row>
    <row r="259" spans="2:11" ht="13.5" customHeight="1" x14ac:dyDescent="0.35">
      <c r="C259" s="103" t="s">
        <v>543</v>
      </c>
      <c r="D259" s="104"/>
      <c r="E259" s="105"/>
      <c r="F259" s="106"/>
      <c r="G259" s="123"/>
      <c r="H259" s="106"/>
      <c r="I259" s="106"/>
      <c r="J259" s="106"/>
      <c r="K259" s="34"/>
    </row>
    <row r="260" spans="2:11" ht="15" customHeight="1" x14ac:dyDescent="0.35">
      <c r="C260" s="103" t="s">
        <v>544</v>
      </c>
      <c r="D260" s="104"/>
      <c r="E260" s="105"/>
      <c r="F260" s="106"/>
      <c r="G260" s="123"/>
      <c r="H260" s="106"/>
      <c r="I260" s="106"/>
      <c r="J260" s="106"/>
      <c r="K260" s="34"/>
    </row>
    <row r="261" spans="2:11" ht="35" customHeight="1" x14ac:dyDescent="0.35">
      <c r="C261" s="107"/>
      <c r="D261" s="104"/>
      <c r="E261" s="105"/>
      <c r="F261" s="106"/>
      <c r="G261" s="123"/>
      <c r="H261" s="106"/>
      <c r="I261" s="106"/>
      <c r="J261" s="106"/>
      <c r="K261" s="34"/>
    </row>
    <row r="262" spans="2:11" ht="35" customHeight="1" x14ac:dyDescent="0.3">
      <c r="C262" s="108" t="s">
        <v>545</v>
      </c>
      <c r="D262" s="171" t="s">
        <v>546</v>
      </c>
      <c r="E262" s="171"/>
      <c r="F262" s="171"/>
      <c r="G262" s="124"/>
      <c r="H262" s="172"/>
      <c r="I262" s="172"/>
      <c r="J262" s="172"/>
      <c r="K262" s="34"/>
    </row>
    <row r="263" spans="2:11" ht="35" customHeight="1" x14ac:dyDescent="0.3">
      <c r="C263" s="108" t="s">
        <v>547</v>
      </c>
      <c r="D263" s="171" t="s">
        <v>548</v>
      </c>
      <c r="E263" s="171"/>
      <c r="F263" s="171"/>
      <c r="G263" s="124"/>
      <c r="H263" s="172"/>
      <c r="I263" s="172"/>
      <c r="J263" s="172"/>
      <c r="K263" s="34"/>
    </row>
    <row r="264" spans="2:11" ht="35" customHeight="1" x14ac:dyDescent="0.3">
      <c r="C264" s="108" t="s">
        <v>549</v>
      </c>
      <c r="D264" s="171" t="s">
        <v>550</v>
      </c>
      <c r="E264" s="171"/>
      <c r="F264" s="171"/>
      <c r="G264" s="124"/>
      <c r="H264" s="172"/>
      <c r="I264" s="172"/>
      <c r="J264" s="172"/>
      <c r="K264" s="34"/>
    </row>
    <row r="265" spans="2:11" ht="35" customHeight="1" x14ac:dyDescent="0.3">
      <c r="C265" s="165" t="s">
        <v>551</v>
      </c>
      <c r="D265" s="165"/>
      <c r="E265" s="165"/>
      <c r="F265" s="165"/>
      <c r="G265" s="125"/>
      <c r="H265" s="168"/>
      <c r="I265" s="169"/>
      <c r="J265" s="170"/>
      <c r="K265" s="34"/>
    </row>
    <row r="266" spans="2:11" ht="22" customHeight="1" x14ac:dyDescent="0.35">
      <c r="C266" s="107"/>
      <c r="D266" s="104"/>
      <c r="E266" s="105"/>
      <c r="F266" s="106"/>
      <c r="G266" s="123"/>
      <c r="H266" s="106"/>
      <c r="I266" s="106"/>
      <c r="J266" s="106"/>
      <c r="K266" s="34"/>
    </row>
    <row r="267" spans="2:11" ht="35" customHeight="1" x14ac:dyDescent="0.3">
      <c r="B267" s="116" t="s">
        <v>566</v>
      </c>
      <c r="C267" s="164" t="s">
        <v>567</v>
      </c>
      <c r="D267" s="164"/>
      <c r="E267" s="164"/>
      <c r="F267" s="164"/>
      <c r="G267" s="164"/>
      <c r="H267" s="164"/>
      <c r="I267" s="164"/>
      <c r="J267" s="164"/>
      <c r="K267" s="34"/>
    </row>
    <row r="268" spans="2:11" ht="35" customHeight="1" x14ac:dyDescent="0.3">
      <c r="C268" s="100"/>
      <c r="D268" s="101"/>
      <c r="E268" s="102"/>
      <c r="F268" s="34"/>
      <c r="G268" s="122"/>
      <c r="H268" s="34"/>
      <c r="I268" s="34"/>
      <c r="J268" s="34"/>
      <c r="K268" s="34"/>
    </row>
  </sheetData>
  <mergeCells count="39">
    <mergeCell ref="C267:J267"/>
    <mergeCell ref="C265:F265"/>
    <mergeCell ref="I4:I5"/>
    <mergeCell ref="J4:J5"/>
    <mergeCell ref="H265:J265"/>
    <mergeCell ref="D262:F262"/>
    <mergeCell ref="H262:J262"/>
    <mergeCell ref="D263:F263"/>
    <mergeCell ref="H263:J263"/>
    <mergeCell ref="D264:F264"/>
    <mergeCell ref="H264:J264"/>
    <mergeCell ref="A44:C44"/>
    <mergeCell ref="B236:C236"/>
    <mergeCell ref="A248:C248"/>
    <mergeCell ref="B5:C5"/>
    <mergeCell ref="B116:C116"/>
    <mergeCell ref="A2:J2"/>
    <mergeCell ref="D256:F256"/>
    <mergeCell ref="C258:J258"/>
    <mergeCell ref="A1:C1"/>
    <mergeCell ref="A32:C32"/>
    <mergeCell ref="B249:C249"/>
    <mergeCell ref="A252:C252"/>
    <mergeCell ref="B253:C253"/>
    <mergeCell ref="B66:C66"/>
    <mergeCell ref="A108:C108"/>
    <mergeCell ref="B109:C109"/>
    <mergeCell ref="A115:C115"/>
    <mergeCell ref="B33:C33"/>
    <mergeCell ref="A37:C37"/>
    <mergeCell ref="B38:C38"/>
    <mergeCell ref="F3:G3"/>
    <mergeCell ref="A255:B255"/>
    <mergeCell ref="B130:C130"/>
    <mergeCell ref="A150:C150"/>
    <mergeCell ref="B151:C151"/>
    <mergeCell ref="B45:C45"/>
    <mergeCell ref="A65:C65"/>
    <mergeCell ref="A129:C129"/>
  </mergeCells>
  <pageMargins left="0.7" right="0.7" top="1" bottom="1" header="0.55000000000000004" footer="0.55000000000000004"/>
  <pageSetup paperSize="9" scale="71" fitToHeight="0" orientation="landscape" r:id="rId1"/>
  <headerFooter>
    <oddFooter>&amp;CPage &amp;P of &amp;N&amp;RAnnexure-A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FDB08-6095-4875-B4E1-86DE329C615B}">
  <sheetPr>
    <tabColor theme="7" tint="0.39997558519241921"/>
    <pageSetUpPr fitToPage="1"/>
  </sheetPr>
  <dimension ref="A1:L262"/>
  <sheetViews>
    <sheetView zoomScale="80" zoomScaleNormal="80" workbookViewId="0">
      <pane xSplit="4" ySplit="4" topLeftCell="H257" activePane="bottomRight" state="frozen"/>
      <selection pane="topRight" activeCell="G1" sqref="G1"/>
      <selection pane="bottomLeft" activeCell="A7" sqref="A7"/>
      <selection pane="bottomRight" activeCell="L4" sqref="L4"/>
    </sheetView>
  </sheetViews>
  <sheetFormatPr defaultColWidth="8.7265625" defaultRowHeight="35" customHeight="1" x14ac:dyDescent="0.3"/>
  <cols>
    <col min="1" max="1" width="5.08984375" style="16" customWidth="1"/>
    <col min="2" max="2" width="11" style="16" customWidth="1"/>
    <col min="3" max="3" width="47.1796875" style="98" customWidth="1"/>
    <col min="4" max="4" width="8.36328125" style="16" customWidth="1"/>
    <col min="5" max="5" width="15.26953125" style="7" customWidth="1"/>
    <col min="6" max="7" width="19" style="7" customWidth="1"/>
    <col min="8" max="8" width="21.453125" style="7" customWidth="1"/>
    <col min="9" max="9" width="14.26953125" style="7" customWidth="1"/>
    <col min="10" max="10" width="11.81640625" style="7" customWidth="1"/>
    <col min="11" max="11" width="10.54296875" style="7" customWidth="1"/>
    <col min="12" max="12" width="15.90625" style="7" customWidth="1"/>
    <col min="13" max="16384" width="8.7265625" style="7"/>
  </cols>
  <sheetData>
    <row r="1" spans="1:12" s="28" customFormat="1" ht="35" customHeight="1" x14ac:dyDescent="0.35">
      <c r="A1" s="134"/>
      <c r="B1" s="134"/>
      <c r="C1" s="134"/>
      <c r="D1" s="112"/>
      <c r="H1" s="111"/>
      <c r="K1" s="111" t="s">
        <v>562</v>
      </c>
    </row>
    <row r="2" spans="1:12" s="28" customFormat="1" ht="47" customHeight="1" x14ac:dyDescent="0.35">
      <c r="A2" s="157" t="s">
        <v>536</v>
      </c>
      <c r="B2" s="157"/>
      <c r="C2" s="157"/>
      <c r="D2" s="157"/>
      <c r="E2" s="157"/>
      <c r="F2" s="157"/>
      <c r="G2" s="157"/>
      <c r="H2" s="157"/>
    </row>
    <row r="3" spans="1:12" s="28" customFormat="1" ht="20" customHeight="1" x14ac:dyDescent="0.35">
      <c r="A3" s="174" t="s">
        <v>553</v>
      </c>
      <c r="B3" s="174"/>
      <c r="C3" s="174"/>
      <c r="D3" s="174"/>
      <c r="E3" s="173" t="s">
        <v>560</v>
      </c>
      <c r="F3" s="173"/>
      <c r="G3" s="173"/>
      <c r="H3" s="173"/>
      <c r="I3" s="173"/>
      <c r="J3" s="173"/>
      <c r="K3" s="173"/>
      <c r="L3" s="173"/>
    </row>
    <row r="4" spans="1:12" s="9" customFormat="1" ht="72.5" x14ac:dyDescent="0.35">
      <c r="A4" s="113" t="s">
        <v>368</v>
      </c>
      <c r="B4" s="113" t="s">
        <v>0</v>
      </c>
      <c r="C4" s="113" t="s">
        <v>1</v>
      </c>
      <c r="D4" s="113" t="s">
        <v>2</v>
      </c>
      <c r="E4" s="109" t="s">
        <v>554</v>
      </c>
      <c r="F4" s="109" t="s">
        <v>555</v>
      </c>
      <c r="G4" s="109" t="s">
        <v>556</v>
      </c>
      <c r="H4" s="109" t="s">
        <v>557</v>
      </c>
      <c r="I4" s="109" t="s">
        <v>558</v>
      </c>
      <c r="J4" s="109" t="s">
        <v>559</v>
      </c>
      <c r="K4" s="115" t="s">
        <v>571</v>
      </c>
      <c r="L4" s="115" t="s">
        <v>570</v>
      </c>
    </row>
    <row r="5" spans="1:12" s="12" customFormat="1" ht="17.5" x14ac:dyDescent="0.35">
      <c r="A5" s="25" t="s">
        <v>479</v>
      </c>
      <c r="B5" s="130" t="s">
        <v>466</v>
      </c>
      <c r="C5" s="130"/>
      <c r="D5" s="113"/>
      <c r="E5" s="110"/>
      <c r="F5" s="110"/>
      <c r="G5" s="39"/>
      <c r="H5" s="39"/>
      <c r="I5" s="39"/>
      <c r="J5" s="39"/>
      <c r="K5" s="39"/>
      <c r="L5" s="39"/>
    </row>
    <row r="6" spans="1:12" s="12" customFormat="1" ht="35" customHeight="1" x14ac:dyDescent="0.35">
      <c r="A6" s="2">
        <v>1</v>
      </c>
      <c r="B6" s="2" t="s">
        <v>3</v>
      </c>
      <c r="C6" s="1" t="s">
        <v>4</v>
      </c>
      <c r="D6" s="2" t="s">
        <v>5</v>
      </c>
      <c r="E6" s="39"/>
      <c r="F6" s="39"/>
      <c r="G6" s="39"/>
      <c r="H6" s="39"/>
      <c r="I6" s="39"/>
      <c r="J6" s="39"/>
      <c r="K6" s="39"/>
      <c r="L6" s="39"/>
    </row>
    <row r="7" spans="1:12" s="12" customFormat="1" ht="35" customHeight="1" x14ac:dyDescent="0.35">
      <c r="A7" s="2">
        <v>2</v>
      </c>
      <c r="B7" s="2" t="s">
        <v>42</v>
      </c>
      <c r="C7" s="1" t="s">
        <v>43</v>
      </c>
      <c r="D7" s="2" t="s">
        <v>5</v>
      </c>
      <c r="E7" s="39"/>
      <c r="F7" s="39"/>
      <c r="G7" s="39"/>
      <c r="H7" s="39"/>
      <c r="I7" s="39"/>
      <c r="J7" s="39"/>
      <c r="K7" s="39"/>
      <c r="L7" s="39"/>
    </row>
    <row r="8" spans="1:12" s="12" customFormat="1" ht="35" customHeight="1" x14ac:dyDescent="0.35">
      <c r="A8" s="2">
        <v>3</v>
      </c>
      <c r="B8" s="2" t="s">
        <v>46</v>
      </c>
      <c r="C8" s="1" t="s">
        <v>47</v>
      </c>
      <c r="D8" s="2" t="s">
        <v>5</v>
      </c>
      <c r="E8" s="39"/>
      <c r="F8" s="39"/>
      <c r="G8" s="39"/>
      <c r="H8" s="39"/>
      <c r="I8" s="39"/>
      <c r="J8" s="39"/>
      <c r="K8" s="39"/>
      <c r="L8" s="39"/>
    </row>
    <row r="9" spans="1:12" s="12" customFormat="1" ht="35" customHeight="1" x14ac:dyDescent="0.35">
      <c r="A9" s="2">
        <v>4</v>
      </c>
      <c r="B9" s="2" t="s">
        <v>48</v>
      </c>
      <c r="C9" s="1" t="s">
        <v>49</v>
      </c>
      <c r="D9" s="2" t="s">
        <v>5</v>
      </c>
      <c r="E9" s="39"/>
      <c r="F9" s="39"/>
      <c r="G9" s="39"/>
      <c r="H9" s="39"/>
      <c r="I9" s="39"/>
      <c r="J9" s="39"/>
      <c r="K9" s="39"/>
      <c r="L9" s="39"/>
    </row>
    <row r="10" spans="1:12" s="12" customFormat="1" ht="35" customHeight="1" x14ac:dyDescent="0.35">
      <c r="A10" s="2">
        <v>5</v>
      </c>
      <c r="B10" s="2" t="s">
        <v>50</v>
      </c>
      <c r="C10" s="1" t="s">
        <v>51</v>
      </c>
      <c r="D10" s="2" t="s">
        <v>5</v>
      </c>
      <c r="E10" s="39"/>
      <c r="F10" s="39"/>
      <c r="G10" s="39"/>
      <c r="H10" s="39"/>
      <c r="I10" s="39"/>
      <c r="J10" s="39"/>
      <c r="K10" s="39"/>
      <c r="L10" s="39"/>
    </row>
    <row r="11" spans="1:12" s="12" customFormat="1" ht="35" customHeight="1" x14ac:dyDescent="0.35">
      <c r="A11" s="2">
        <v>6</v>
      </c>
      <c r="B11" s="2" t="s">
        <v>54</v>
      </c>
      <c r="C11" s="1" t="s">
        <v>55</v>
      </c>
      <c r="D11" s="2" t="s">
        <v>5</v>
      </c>
      <c r="E11" s="39"/>
      <c r="F11" s="39"/>
      <c r="G11" s="39"/>
      <c r="H11" s="39"/>
      <c r="I11" s="39"/>
      <c r="J11" s="39"/>
      <c r="K11" s="39"/>
      <c r="L11" s="39"/>
    </row>
    <row r="12" spans="1:12" s="12" customFormat="1" ht="35" customHeight="1" x14ac:dyDescent="0.35">
      <c r="A12" s="2">
        <v>7</v>
      </c>
      <c r="B12" s="2" t="s">
        <v>61</v>
      </c>
      <c r="C12" s="1" t="s">
        <v>62</v>
      </c>
      <c r="D12" s="2" t="s">
        <v>5</v>
      </c>
      <c r="E12" s="39"/>
      <c r="F12" s="39"/>
      <c r="G12" s="39"/>
      <c r="H12" s="39"/>
      <c r="I12" s="39"/>
      <c r="J12" s="39"/>
      <c r="K12" s="39"/>
      <c r="L12" s="39"/>
    </row>
    <row r="13" spans="1:12" s="12" customFormat="1" ht="35" customHeight="1" x14ac:dyDescent="0.35">
      <c r="A13" s="2">
        <v>8</v>
      </c>
      <c r="B13" s="2" t="s">
        <v>95</v>
      </c>
      <c r="C13" s="1" t="s">
        <v>96</v>
      </c>
      <c r="D13" s="2" t="s">
        <v>5</v>
      </c>
      <c r="E13" s="39"/>
      <c r="F13" s="39"/>
      <c r="G13" s="39"/>
      <c r="H13" s="39"/>
      <c r="I13" s="39"/>
      <c r="J13" s="39"/>
      <c r="K13" s="39"/>
      <c r="L13" s="39"/>
    </row>
    <row r="14" spans="1:12" s="12" customFormat="1" ht="35" customHeight="1" x14ac:dyDescent="0.35">
      <c r="A14" s="2">
        <v>9</v>
      </c>
      <c r="B14" s="2" t="s">
        <v>104</v>
      </c>
      <c r="C14" s="1" t="s">
        <v>105</v>
      </c>
      <c r="D14" s="2" t="s">
        <v>5</v>
      </c>
      <c r="E14" s="39"/>
      <c r="F14" s="39"/>
      <c r="G14" s="39"/>
      <c r="H14" s="39"/>
      <c r="I14" s="39"/>
      <c r="J14" s="39"/>
      <c r="K14" s="39"/>
      <c r="L14" s="39"/>
    </row>
    <row r="15" spans="1:12" s="12" customFormat="1" ht="35" customHeight="1" x14ac:dyDescent="0.35">
      <c r="A15" s="2">
        <v>10</v>
      </c>
      <c r="B15" s="2" t="s">
        <v>112</v>
      </c>
      <c r="C15" s="1" t="s">
        <v>113</v>
      </c>
      <c r="D15" s="2" t="s">
        <v>5</v>
      </c>
      <c r="E15" s="39"/>
      <c r="F15" s="39"/>
      <c r="G15" s="39"/>
      <c r="H15" s="39"/>
      <c r="I15" s="39"/>
      <c r="J15" s="39"/>
      <c r="K15" s="39"/>
      <c r="L15" s="39"/>
    </row>
    <row r="16" spans="1:12" s="12" customFormat="1" ht="35" customHeight="1" x14ac:dyDescent="0.35">
      <c r="A16" s="2">
        <v>11</v>
      </c>
      <c r="B16" s="2" t="s">
        <v>146</v>
      </c>
      <c r="C16" s="1" t="s">
        <v>147</v>
      </c>
      <c r="D16" s="2" t="s">
        <v>5</v>
      </c>
      <c r="E16" s="39"/>
      <c r="F16" s="39"/>
      <c r="G16" s="39"/>
      <c r="H16" s="39"/>
      <c r="I16" s="39"/>
      <c r="J16" s="39"/>
      <c r="K16" s="39"/>
      <c r="L16" s="39"/>
    </row>
    <row r="17" spans="1:12" s="12" customFormat="1" ht="35" customHeight="1" x14ac:dyDescent="0.35">
      <c r="A17" s="2">
        <v>12</v>
      </c>
      <c r="B17" s="2" t="s">
        <v>268</v>
      </c>
      <c r="C17" s="1" t="s">
        <v>269</v>
      </c>
      <c r="D17" s="2" t="s">
        <v>5</v>
      </c>
      <c r="E17" s="39"/>
      <c r="F17" s="39"/>
      <c r="G17" s="39"/>
      <c r="H17" s="39"/>
      <c r="I17" s="39"/>
      <c r="J17" s="39"/>
      <c r="K17" s="39"/>
      <c r="L17" s="39"/>
    </row>
    <row r="18" spans="1:12" s="12" customFormat="1" ht="35" customHeight="1" x14ac:dyDescent="0.35">
      <c r="A18" s="2">
        <v>13</v>
      </c>
      <c r="B18" s="2" t="s">
        <v>272</v>
      </c>
      <c r="C18" s="1" t="s">
        <v>273</v>
      </c>
      <c r="D18" s="2" t="s">
        <v>5</v>
      </c>
      <c r="E18" s="39"/>
      <c r="F18" s="39"/>
      <c r="G18" s="39"/>
      <c r="H18" s="39"/>
      <c r="I18" s="39"/>
      <c r="J18" s="39"/>
      <c r="K18" s="39"/>
      <c r="L18" s="39"/>
    </row>
    <row r="19" spans="1:12" s="12" customFormat="1" ht="35" customHeight="1" x14ac:dyDescent="0.35">
      <c r="A19" s="2">
        <v>14</v>
      </c>
      <c r="B19" s="3" t="s">
        <v>393</v>
      </c>
      <c r="C19" s="1" t="s">
        <v>407</v>
      </c>
      <c r="D19" s="2" t="s">
        <v>5</v>
      </c>
      <c r="E19" s="39"/>
      <c r="F19" s="39"/>
      <c r="G19" s="39"/>
      <c r="H19" s="39"/>
      <c r="I19" s="39"/>
      <c r="J19" s="39"/>
      <c r="K19" s="39"/>
      <c r="L19" s="39"/>
    </row>
    <row r="20" spans="1:12" s="12" customFormat="1" ht="35" customHeight="1" x14ac:dyDescent="0.35">
      <c r="A20" s="2">
        <v>15</v>
      </c>
      <c r="B20" s="2" t="s">
        <v>38</v>
      </c>
      <c r="C20" s="1" t="s">
        <v>39</v>
      </c>
      <c r="D20" s="2" t="s">
        <v>5</v>
      </c>
      <c r="E20" s="39"/>
      <c r="F20" s="39"/>
      <c r="G20" s="39"/>
      <c r="H20" s="39"/>
      <c r="I20" s="39"/>
      <c r="J20" s="39"/>
      <c r="K20" s="39"/>
      <c r="L20" s="39"/>
    </row>
    <row r="21" spans="1:12" s="12" customFormat="1" ht="35" customHeight="1" x14ac:dyDescent="0.35">
      <c r="A21" s="2">
        <v>16</v>
      </c>
      <c r="B21" s="2" t="s">
        <v>40</v>
      </c>
      <c r="C21" s="1" t="s">
        <v>41</v>
      </c>
      <c r="D21" s="2" t="s">
        <v>5</v>
      </c>
      <c r="E21" s="39"/>
      <c r="F21" s="39"/>
      <c r="G21" s="39"/>
      <c r="H21" s="39"/>
      <c r="I21" s="39"/>
      <c r="J21" s="39"/>
      <c r="K21" s="39"/>
      <c r="L21" s="39"/>
    </row>
    <row r="22" spans="1:12" s="12" customFormat="1" ht="35" customHeight="1" x14ac:dyDescent="0.35">
      <c r="A22" s="2">
        <v>17</v>
      </c>
      <c r="B22" s="2" t="s">
        <v>44</v>
      </c>
      <c r="C22" s="1" t="s">
        <v>45</v>
      </c>
      <c r="D22" s="2" t="s">
        <v>5</v>
      </c>
      <c r="E22" s="39"/>
      <c r="F22" s="39"/>
      <c r="G22" s="39"/>
      <c r="H22" s="39"/>
      <c r="I22" s="39"/>
      <c r="J22" s="39"/>
      <c r="K22" s="39"/>
      <c r="L22" s="39"/>
    </row>
    <row r="23" spans="1:12" s="12" customFormat="1" ht="35" customHeight="1" x14ac:dyDescent="0.35">
      <c r="A23" s="2">
        <v>18</v>
      </c>
      <c r="B23" s="2" t="s">
        <v>52</v>
      </c>
      <c r="C23" s="1" t="s">
        <v>53</v>
      </c>
      <c r="D23" s="2" t="s">
        <v>5</v>
      </c>
      <c r="E23" s="39"/>
      <c r="F23" s="39"/>
      <c r="G23" s="39"/>
      <c r="H23" s="39"/>
      <c r="I23" s="39"/>
      <c r="J23" s="39"/>
      <c r="K23" s="39"/>
      <c r="L23" s="39"/>
    </row>
    <row r="24" spans="1:12" s="12" customFormat="1" ht="35" customHeight="1" x14ac:dyDescent="0.35">
      <c r="A24" s="2">
        <v>19</v>
      </c>
      <c r="B24" s="2" t="s">
        <v>63</v>
      </c>
      <c r="C24" s="1" t="s">
        <v>64</v>
      </c>
      <c r="D24" s="2" t="s">
        <v>5</v>
      </c>
      <c r="E24" s="39"/>
      <c r="F24" s="39"/>
      <c r="G24" s="39"/>
      <c r="H24" s="39"/>
      <c r="I24" s="39"/>
      <c r="J24" s="39"/>
      <c r="K24" s="39"/>
      <c r="L24" s="39"/>
    </row>
    <row r="25" spans="1:12" s="12" customFormat="1" ht="35" customHeight="1" x14ac:dyDescent="0.35">
      <c r="A25" s="2">
        <v>20</v>
      </c>
      <c r="B25" s="2" t="s">
        <v>97</v>
      </c>
      <c r="C25" s="1" t="s">
        <v>98</v>
      </c>
      <c r="D25" s="2" t="s">
        <v>5</v>
      </c>
      <c r="E25" s="39"/>
      <c r="F25" s="39"/>
      <c r="G25" s="39"/>
      <c r="H25" s="39"/>
      <c r="I25" s="39"/>
      <c r="J25" s="39"/>
      <c r="K25" s="39"/>
      <c r="L25" s="39"/>
    </row>
    <row r="26" spans="1:12" s="12" customFormat="1" ht="35" customHeight="1" x14ac:dyDescent="0.35">
      <c r="A26" s="2">
        <v>21</v>
      </c>
      <c r="B26" s="2" t="s">
        <v>102</v>
      </c>
      <c r="C26" s="1" t="s">
        <v>103</v>
      </c>
      <c r="D26" s="2" t="s">
        <v>5</v>
      </c>
      <c r="E26" s="39"/>
      <c r="F26" s="39"/>
      <c r="G26" s="39"/>
      <c r="H26" s="39"/>
      <c r="I26" s="39"/>
      <c r="J26" s="39"/>
      <c r="K26" s="39"/>
      <c r="L26" s="39"/>
    </row>
    <row r="27" spans="1:12" s="12" customFormat="1" ht="35" customHeight="1" x14ac:dyDescent="0.35">
      <c r="A27" s="2">
        <v>22</v>
      </c>
      <c r="B27" s="2" t="s">
        <v>140</v>
      </c>
      <c r="C27" s="1" t="s">
        <v>141</v>
      </c>
      <c r="D27" s="2" t="s">
        <v>5</v>
      </c>
      <c r="E27" s="39"/>
      <c r="F27" s="39"/>
      <c r="G27" s="39"/>
      <c r="H27" s="39"/>
      <c r="I27" s="39"/>
      <c r="J27" s="39"/>
      <c r="K27" s="39"/>
      <c r="L27" s="39"/>
    </row>
    <row r="28" spans="1:12" s="12" customFormat="1" ht="35" customHeight="1" x14ac:dyDescent="0.35">
      <c r="A28" s="2">
        <v>23</v>
      </c>
      <c r="B28" s="2" t="s">
        <v>270</v>
      </c>
      <c r="C28" s="1" t="s">
        <v>271</v>
      </c>
      <c r="D28" s="2" t="s">
        <v>5</v>
      </c>
      <c r="E28" s="39"/>
      <c r="F28" s="39"/>
      <c r="G28" s="39"/>
      <c r="H28" s="39"/>
      <c r="I28" s="39"/>
      <c r="J28" s="39"/>
      <c r="K28" s="39"/>
      <c r="L28" s="39"/>
    </row>
    <row r="29" spans="1:12" s="12" customFormat="1" ht="35" customHeight="1" x14ac:dyDescent="0.35">
      <c r="A29" s="2">
        <v>24</v>
      </c>
      <c r="B29" s="2" t="s">
        <v>537</v>
      </c>
      <c r="C29" s="1" t="s">
        <v>416</v>
      </c>
      <c r="D29" s="2" t="s">
        <v>58</v>
      </c>
      <c r="E29" s="39"/>
      <c r="F29" s="39"/>
      <c r="G29" s="39"/>
      <c r="H29" s="39"/>
      <c r="I29" s="39"/>
      <c r="J29" s="39"/>
      <c r="K29" s="39"/>
      <c r="L29" s="39"/>
    </row>
    <row r="30" spans="1:12" s="12" customFormat="1" ht="35" customHeight="1" x14ac:dyDescent="0.35">
      <c r="A30" s="2">
        <v>25</v>
      </c>
      <c r="B30" s="2" t="s">
        <v>250</v>
      </c>
      <c r="C30" s="1" t="s">
        <v>251</v>
      </c>
      <c r="D30" s="2" t="s">
        <v>5</v>
      </c>
      <c r="E30" s="39"/>
      <c r="F30" s="39"/>
      <c r="G30" s="39"/>
      <c r="H30" s="39"/>
      <c r="I30" s="39"/>
      <c r="J30" s="39"/>
      <c r="K30" s="39"/>
      <c r="L30" s="39"/>
    </row>
    <row r="31" spans="1:12" s="12" customFormat="1" ht="35" customHeight="1" x14ac:dyDescent="0.35">
      <c r="A31" s="2">
        <v>25</v>
      </c>
      <c r="B31" s="90" t="s">
        <v>516</v>
      </c>
      <c r="C31" s="96" t="s">
        <v>517</v>
      </c>
      <c r="D31" s="2" t="s">
        <v>5</v>
      </c>
      <c r="E31" s="39"/>
      <c r="F31" s="39"/>
      <c r="G31" s="39"/>
      <c r="H31" s="39"/>
      <c r="I31" s="39"/>
      <c r="J31" s="39"/>
      <c r="K31" s="39"/>
      <c r="L31" s="39"/>
    </row>
    <row r="32" spans="1:12" s="12" customFormat="1" ht="35" customHeight="1" x14ac:dyDescent="0.35">
      <c r="A32" s="131" t="s">
        <v>480</v>
      </c>
      <c r="B32" s="131"/>
      <c r="C32" s="131"/>
      <c r="D32" s="2"/>
      <c r="E32" s="39"/>
      <c r="F32" s="39"/>
      <c r="G32" s="39"/>
      <c r="H32" s="39"/>
      <c r="I32" s="39"/>
      <c r="J32" s="39"/>
      <c r="K32" s="39"/>
      <c r="L32" s="39"/>
    </row>
    <row r="33" spans="1:12" s="12" customFormat="1" ht="15" x14ac:dyDescent="0.35">
      <c r="A33" s="92" t="s">
        <v>483</v>
      </c>
      <c r="B33" s="156" t="s">
        <v>470</v>
      </c>
      <c r="C33" s="156"/>
      <c r="D33" s="91"/>
      <c r="E33" s="39"/>
      <c r="F33" s="39"/>
      <c r="G33" s="39"/>
      <c r="H33" s="39"/>
      <c r="I33" s="39"/>
      <c r="J33" s="39"/>
      <c r="K33" s="39"/>
      <c r="L33" s="39"/>
    </row>
    <row r="34" spans="1:12" s="12" customFormat="1" ht="35" customHeight="1" x14ac:dyDescent="0.35">
      <c r="A34" s="2">
        <v>1</v>
      </c>
      <c r="B34" s="2" t="s">
        <v>194</v>
      </c>
      <c r="C34" s="1" t="s">
        <v>195</v>
      </c>
      <c r="D34" s="2" t="s">
        <v>58</v>
      </c>
      <c r="E34" s="39"/>
      <c r="F34" s="39"/>
      <c r="G34" s="39"/>
      <c r="H34" s="39"/>
      <c r="I34" s="39"/>
      <c r="J34" s="39"/>
      <c r="K34" s="39"/>
      <c r="L34" s="39"/>
    </row>
    <row r="35" spans="1:12" s="12" customFormat="1" ht="35" customHeight="1" x14ac:dyDescent="0.35">
      <c r="A35" s="2">
        <v>2</v>
      </c>
      <c r="B35" s="2" t="s">
        <v>200</v>
      </c>
      <c r="C35" s="1" t="s">
        <v>201</v>
      </c>
      <c r="D35" s="2" t="s">
        <v>58</v>
      </c>
      <c r="E35" s="39"/>
      <c r="F35" s="39"/>
      <c r="G35" s="39"/>
      <c r="H35" s="39"/>
      <c r="I35" s="39"/>
      <c r="J35" s="39"/>
      <c r="K35" s="39"/>
      <c r="L35" s="39"/>
    </row>
    <row r="36" spans="1:12" s="12" customFormat="1" ht="35" customHeight="1" x14ac:dyDescent="0.35">
      <c r="A36" s="2">
        <v>3</v>
      </c>
      <c r="B36" s="2" t="s">
        <v>202</v>
      </c>
      <c r="C36" s="1" t="s">
        <v>203</v>
      </c>
      <c r="D36" s="2" t="s">
        <v>58</v>
      </c>
      <c r="E36" s="39"/>
      <c r="F36" s="39"/>
      <c r="G36" s="39"/>
      <c r="H36" s="39"/>
      <c r="I36" s="39"/>
      <c r="J36" s="39"/>
      <c r="K36" s="39"/>
      <c r="L36" s="39"/>
    </row>
    <row r="37" spans="1:12" s="12" customFormat="1" ht="35" customHeight="1" x14ac:dyDescent="0.35">
      <c r="A37" s="131" t="s">
        <v>480</v>
      </c>
      <c r="B37" s="131"/>
      <c r="C37" s="131"/>
      <c r="D37" s="2"/>
      <c r="E37" s="39"/>
      <c r="F37" s="39"/>
      <c r="G37" s="39"/>
      <c r="H37" s="39"/>
      <c r="I37" s="39"/>
      <c r="J37" s="39"/>
      <c r="K37" s="39"/>
      <c r="L37" s="39"/>
    </row>
    <row r="38" spans="1:12" s="12" customFormat="1" ht="15" x14ac:dyDescent="0.35">
      <c r="A38" s="92" t="s">
        <v>484</v>
      </c>
      <c r="B38" s="156" t="s">
        <v>471</v>
      </c>
      <c r="C38" s="156"/>
      <c r="D38" s="91"/>
      <c r="E38" s="39"/>
      <c r="F38" s="39"/>
      <c r="G38" s="39"/>
      <c r="H38" s="39"/>
      <c r="I38" s="39"/>
      <c r="J38" s="39"/>
      <c r="K38" s="39"/>
      <c r="L38" s="39"/>
    </row>
    <row r="39" spans="1:12" s="12" customFormat="1" ht="35" customHeight="1" x14ac:dyDescent="0.35">
      <c r="A39" s="2">
        <v>1</v>
      </c>
      <c r="B39" s="3" t="s">
        <v>384</v>
      </c>
      <c r="C39" s="1" t="s">
        <v>397</v>
      </c>
      <c r="D39" s="2" t="s">
        <v>58</v>
      </c>
      <c r="E39" s="39"/>
      <c r="F39" s="39"/>
      <c r="G39" s="39"/>
      <c r="H39" s="39"/>
      <c r="I39" s="39"/>
      <c r="J39" s="39"/>
      <c r="K39" s="39"/>
      <c r="L39" s="39"/>
    </row>
    <row r="40" spans="1:12" s="12" customFormat="1" ht="35" customHeight="1" x14ac:dyDescent="0.35">
      <c r="A40" s="2">
        <v>2</v>
      </c>
      <c r="B40" s="2" t="s">
        <v>99</v>
      </c>
      <c r="C40" s="1" t="s">
        <v>100</v>
      </c>
      <c r="D40" s="2" t="s">
        <v>101</v>
      </c>
      <c r="E40" s="39"/>
      <c r="F40" s="39"/>
      <c r="G40" s="39"/>
      <c r="H40" s="39"/>
      <c r="I40" s="39"/>
      <c r="J40" s="39"/>
      <c r="K40" s="39"/>
      <c r="L40" s="39"/>
    </row>
    <row r="41" spans="1:12" s="12" customFormat="1" ht="35" customHeight="1" x14ac:dyDescent="0.35">
      <c r="A41" s="2">
        <v>3</v>
      </c>
      <c r="B41" s="2" t="s">
        <v>226</v>
      </c>
      <c r="C41" s="1" t="s">
        <v>227</v>
      </c>
      <c r="D41" s="2" t="s">
        <v>58</v>
      </c>
      <c r="E41" s="39"/>
      <c r="F41" s="39"/>
      <c r="G41" s="39"/>
      <c r="H41" s="39"/>
      <c r="I41" s="39"/>
      <c r="J41" s="39"/>
      <c r="K41" s="39"/>
      <c r="L41" s="39"/>
    </row>
    <row r="42" spans="1:12" s="12" customFormat="1" ht="35" customHeight="1" x14ac:dyDescent="0.35">
      <c r="A42" s="2">
        <v>4</v>
      </c>
      <c r="B42" s="2" t="s">
        <v>228</v>
      </c>
      <c r="C42" s="1" t="s">
        <v>229</v>
      </c>
      <c r="D42" s="2" t="s">
        <v>58</v>
      </c>
      <c r="E42" s="39"/>
      <c r="F42" s="39"/>
      <c r="G42" s="39"/>
      <c r="H42" s="39"/>
      <c r="I42" s="39"/>
      <c r="J42" s="39"/>
      <c r="K42" s="39"/>
      <c r="L42" s="39"/>
    </row>
    <row r="43" spans="1:12" s="12" customFormat="1" ht="35" customHeight="1" x14ac:dyDescent="0.35">
      <c r="A43" s="2">
        <v>5</v>
      </c>
      <c r="B43" s="2" t="s">
        <v>362</v>
      </c>
      <c r="C43" s="1" t="s">
        <v>363</v>
      </c>
      <c r="D43" s="2" t="s">
        <v>58</v>
      </c>
      <c r="E43" s="39"/>
      <c r="F43" s="39"/>
      <c r="G43" s="39"/>
      <c r="H43" s="39"/>
      <c r="I43" s="39"/>
      <c r="J43" s="39"/>
      <c r="K43" s="39"/>
      <c r="L43" s="39"/>
    </row>
    <row r="44" spans="1:12" s="12" customFormat="1" ht="35" customHeight="1" x14ac:dyDescent="0.35">
      <c r="A44" s="131" t="s">
        <v>480</v>
      </c>
      <c r="B44" s="131"/>
      <c r="C44" s="131"/>
      <c r="D44" s="2"/>
      <c r="E44" s="39"/>
      <c r="F44" s="39"/>
      <c r="G44" s="39"/>
      <c r="H44" s="39"/>
      <c r="I44" s="39"/>
      <c r="J44" s="39"/>
      <c r="K44" s="39"/>
      <c r="L44" s="39"/>
    </row>
    <row r="45" spans="1:12" s="12" customFormat="1" ht="15" x14ac:dyDescent="0.35">
      <c r="A45" s="92" t="s">
        <v>485</v>
      </c>
      <c r="B45" s="156" t="s">
        <v>473</v>
      </c>
      <c r="C45" s="156"/>
      <c r="D45" s="91"/>
      <c r="E45" s="39"/>
      <c r="F45" s="39"/>
      <c r="G45" s="39"/>
      <c r="H45" s="39"/>
      <c r="I45" s="39"/>
      <c r="J45" s="39"/>
      <c r="K45" s="39"/>
      <c r="L45" s="39"/>
    </row>
    <row r="46" spans="1:12" s="12" customFormat="1" ht="35" customHeight="1" x14ac:dyDescent="0.35">
      <c r="A46" s="2">
        <v>1</v>
      </c>
      <c r="B46" s="2" t="s">
        <v>32</v>
      </c>
      <c r="C46" s="1" t="s">
        <v>33</v>
      </c>
      <c r="D46" s="2" t="s">
        <v>31</v>
      </c>
      <c r="E46" s="39"/>
      <c r="F46" s="39"/>
      <c r="G46" s="39"/>
      <c r="H46" s="39"/>
      <c r="I46" s="39"/>
      <c r="J46" s="39"/>
      <c r="K46" s="39"/>
      <c r="L46" s="39"/>
    </row>
    <row r="47" spans="1:12" s="12" customFormat="1" ht="35" customHeight="1" x14ac:dyDescent="0.35">
      <c r="A47" s="2">
        <v>2</v>
      </c>
      <c r="B47" s="2" t="s">
        <v>34</v>
      </c>
      <c r="C47" s="1" t="s">
        <v>35</v>
      </c>
      <c r="D47" s="2" t="s">
        <v>31</v>
      </c>
      <c r="E47" s="39"/>
      <c r="F47" s="39"/>
      <c r="G47" s="39"/>
      <c r="H47" s="39"/>
      <c r="I47" s="39"/>
      <c r="J47" s="39"/>
      <c r="K47" s="39"/>
      <c r="L47" s="39"/>
    </row>
    <row r="48" spans="1:12" s="12" customFormat="1" ht="35" customHeight="1" x14ac:dyDescent="0.35">
      <c r="A48" s="2">
        <v>3</v>
      </c>
      <c r="B48" s="2" t="s">
        <v>170</v>
      </c>
      <c r="C48" s="1" t="s">
        <v>171</v>
      </c>
      <c r="D48" s="2" t="s">
        <v>59</v>
      </c>
      <c r="E48" s="39"/>
      <c r="F48" s="39"/>
      <c r="G48" s="39"/>
      <c r="H48" s="39"/>
      <c r="I48" s="39"/>
      <c r="J48" s="39"/>
      <c r="K48" s="39"/>
      <c r="L48" s="39"/>
    </row>
    <row r="49" spans="1:12" s="12" customFormat="1" ht="35" customHeight="1" x14ac:dyDescent="0.35">
      <c r="A49" s="2">
        <v>4</v>
      </c>
      <c r="B49" s="2" t="s">
        <v>220</v>
      </c>
      <c r="C49" s="1" t="s">
        <v>221</v>
      </c>
      <c r="D49" s="2" t="s">
        <v>58</v>
      </c>
      <c r="E49" s="39"/>
      <c r="F49" s="39"/>
      <c r="G49" s="39"/>
      <c r="H49" s="39"/>
      <c r="I49" s="39"/>
      <c r="J49" s="39"/>
      <c r="K49" s="39"/>
      <c r="L49" s="39"/>
    </row>
    <row r="50" spans="1:12" s="12" customFormat="1" ht="35" customHeight="1" x14ac:dyDescent="0.35">
      <c r="A50" s="2">
        <v>5</v>
      </c>
      <c r="B50" s="2" t="s">
        <v>252</v>
      </c>
      <c r="C50" s="1" t="s">
        <v>253</v>
      </c>
      <c r="D50" s="2" t="s">
        <v>58</v>
      </c>
      <c r="E50" s="39"/>
      <c r="F50" s="39"/>
      <c r="G50" s="39"/>
      <c r="H50" s="39"/>
      <c r="I50" s="39"/>
      <c r="J50" s="39"/>
      <c r="K50" s="39"/>
      <c r="L50" s="39"/>
    </row>
    <row r="51" spans="1:12" s="12" customFormat="1" ht="35" customHeight="1" x14ac:dyDescent="0.35">
      <c r="A51" s="2">
        <v>6</v>
      </c>
      <c r="B51" s="2" t="s">
        <v>292</v>
      </c>
      <c r="C51" s="1" t="s">
        <v>293</v>
      </c>
      <c r="D51" s="2" t="s">
        <v>58</v>
      </c>
      <c r="E51" s="39"/>
      <c r="F51" s="39"/>
      <c r="G51" s="39"/>
      <c r="H51" s="39"/>
      <c r="I51" s="39"/>
      <c r="J51" s="39"/>
      <c r="K51" s="39"/>
      <c r="L51" s="39"/>
    </row>
    <row r="52" spans="1:12" s="12" customFormat="1" ht="35" customHeight="1" x14ac:dyDescent="0.35">
      <c r="A52" s="2">
        <v>7</v>
      </c>
      <c r="B52" s="3" t="s">
        <v>379</v>
      </c>
      <c r="C52" s="1" t="s">
        <v>408</v>
      </c>
      <c r="D52" s="2" t="s">
        <v>31</v>
      </c>
      <c r="E52" s="39"/>
      <c r="F52" s="39"/>
      <c r="G52" s="39"/>
      <c r="H52" s="39"/>
      <c r="I52" s="39"/>
      <c r="J52" s="39"/>
      <c r="K52" s="39"/>
      <c r="L52" s="39"/>
    </row>
    <row r="53" spans="1:12" s="12" customFormat="1" ht="35" customHeight="1" x14ac:dyDescent="0.35">
      <c r="A53" s="2">
        <v>8</v>
      </c>
      <c r="B53" s="2" t="s">
        <v>65</v>
      </c>
      <c r="C53" s="1" t="s">
        <v>66</v>
      </c>
      <c r="D53" s="2" t="s">
        <v>31</v>
      </c>
      <c r="E53" s="39"/>
      <c r="F53" s="39"/>
      <c r="G53" s="39"/>
      <c r="H53" s="39"/>
      <c r="I53" s="39"/>
      <c r="J53" s="39"/>
      <c r="K53" s="39"/>
      <c r="L53" s="39"/>
    </row>
    <row r="54" spans="1:12" s="12" customFormat="1" ht="35" customHeight="1" x14ac:dyDescent="0.35">
      <c r="A54" s="2">
        <v>9</v>
      </c>
      <c r="B54" s="2" t="s">
        <v>110</v>
      </c>
      <c r="C54" s="1" t="s">
        <v>111</v>
      </c>
      <c r="D54" s="2" t="s">
        <v>31</v>
      </c>
      <c r="E54" s="39"/>
      <c r="F54" s="39"/>
      <c r="G54" s="39"/>
      <c r="H54" s="39"/>
      <c r="I54" s="39"/>
      <c r="J54" s="39"/>
      <c r="K54" s="39"/>
      <c r="L54" s="39"/>
    </row>
    <row r="55" spans="1:12" s="12" customFormat="1" ht="35" customHeight="1" x14ac:dyDescent="0.35">
      <c r="A55" s="2">
        <v>10</v>
      </c>
      <c r="B55" s="2" t="s">
        <v>333</v>
      </c>
      <c r="C55" s="1" t="s">
        <v>367</v>
      </c>
      <c r="D55" s="2" t="s">
        <v>58</v>
      </c>
      <c r="E55" s="39"/>
      <c r="F55" s="39"/>
      <c r="G55" s="39"/>
      <c r="H55" s="39"/>
      <c r="I55" s="39"/>
      <c r="J55" s="39"/>
      <c r="K55" s="39"/>
      <c r="L55" s="39"/>
    </row>
    <row r="56" spans="1:12" s="12" customFormat="1" ht="35" customHeight="1" x14ac:dyDescent="0.35">
      <c r="A56" s="2">
        <v>11</v>
      </c>
      <c r="B56" s="2" t="s">
        <v>67</v>
      </c>
      <c r="C56" s="1" t="s">
        <v>68</v>
      </c>
      <c r="D56" s="2" t="s">
        <v>31</v>
      </c>
      <c r="E56" s="39"/>
      <c r="F56" s="39"/>
      <c r="G56" s="39"/>
      <c r="H56" s="39"/>
      <c r="I56" s="39"/>
      <c r="J56" s="39"/>
      <c r="K56" s="39"/>
      <c r="L56" s="39"/>
    </row>
    <row r="57" spans="1:12" s="12" customFormat="1" ht="35" customHeight="1" x14ac:dyDescent="0.35">
      <c r="A57" s="2">
        <v>12</v>
      </c>
      <c r="B57" s="2" t="s">
        <v>188</v>
      </c>
      <c r="C57" s="1" t="s">
        <v>189</v>
      </c>
      <c r="D57" s="2" t="s">
        <v>58</v>
      </c>
      <c r="E57" s="39"/>
      <c r="F57" s="39"/>
      <c r="G57" s="39"/>
      <c r="H57" s="39"/>
      <c r="I57" s="39"/>
      <c r="J57" s="39"/>
      <c r="K57" s="39"/>
      <c r="L57" s="39"/>
    </row>
    <row r="58" spans="1:12" s="12" customFormat="1" ht="35" customHeight="1" x14ac:dyDescent="0.35">
      <c r="A58" s="2">
        <v>13</v>
      </c>
      <c r="B58" s="2" t="s">
        <v>216</v>
      </c>
      <c r="C58" s="1" t="s">
        <v>217</v>
      </c>
      <c r="D58" s="2" t="s">
        <v>58</v>
      </c>
      <c r="E58" s="39"/>
      <c r="F58" s="39"/>
      <c r="G58" s="39"/>
      <c r="H58" s="39"/>
      <c r="I58" s="39"/>
      <c r="J58" s="39"/>
      <c r="K58" s="39"/>
      <c r="L58" s="39"/>
    </row>
    <row r="59" spans="1:12" s="12" customFormat="1" ht="35" customHeight="1" x14ac:dyDescent="0.35">
      <c r="A59" s="2">
        <v>14</v>
      </c>
      <c r="B59" s="2" t="s">
        <v>236</v>
      </c>
      <c r="C59" s="1" t="s">
        <v>237</v>
      </c>
      <c r="D59" s="2" t="s">
        <v>58</v>
      </c>
      <c r="E59" s="39"/>
      <c r="F59" s="39"/>
      <c r="G59" s="39"/>
      <c r="H59" s="39"/>
      <c r="I59" s="39"/>
      <c r="J59" s="39"/>
      <c r="K59" s="39"/>
      <c r="L59" s="39"/>
    </row>
    <row r="60" spans="1:12" s="12" customFormat="1" ht="35" customHeight="1" x14ac:dyDescent="0.35">
      <c r="A60" s="2">
        <v>15</v>
      </c>
      <c r="B60" s="2" t="s">
        <v>294</v>
      </c>
      <c r="C60" s="1" t="s">
        <v>366</v>
      </c>
      <c r="D60" s="2" t="s">
        <v>58</v>
      </c>
      <c r="E60" s="39"/>
      <c r="F60" s="39"/>
      <c r="G60" s="39"/>
      <c r="H60" s="39"/>
      <c r="I60" s="39"/>
      <c r="J60" s="39"/>
      <c r="K60" s="39"/>
      <c r="L60" s="39"/>
    </row>
    <row r="61" spans="1:12" s="12" customFormat="1" ht="35" customHeight="1" x14ac:dyDescent="0.35">
      <c r="A61" s="2">
        <v>16</v>
      </c>
      <c r="B61" s="3" t="s">
        <v>376</v>
      </c>
      <c r="C61" s="1" t="s">
        <v>409</v>
      </c>
      <c r="D61" s="2" t="s">
        <v>31</v>
      </c>
      <c r="E61" s="39"/>
      <c r="F61" s="39"/>
      <c r="G61" s="39"/>
      <c r="H61" s="39"/>
      <c r="I61" s="39"/>
      <c r="J61" s="39"/>
      <c r="K61" s="39"/>
      <c r="L61" s="39"/>
    </row>
    <row r="62" spans="1:12" s="12" customFormat="1" ht="35" customHeight="1" x14ac:dyDescent="0.35">
      <c r="A62" s="2">
        <v>17</v>
      </c>
      <c r="B62" s="2" t="s">
        <v>108</v>
      </c>
      <c r="C62" s="1" t="s">
        <v>109</v>
      </c>
      <c r="D62" s="2" t="s">
        <v>5</v>
      </c>
      <c r="E62" s="39"/>
      <c r="F62" s="39"/>
      <c r="G62" s="39"/>
      <c r="H62" s="39"/>
      <c r="I62" s="39"/>
      <c r="J62" s="39"/>
      <c r="K62" s="39"/>
      <c r="L62" s="39"/>
    </row>
    <row r="63" spans="1:12" s="12" customFormat="1" ht="35" customHeight="1" x14ac:dyDescent="0.35">
      <c r="A63" s="2">
        <v>18</v>
      </c>
      <c r="B63" s="2" t="s">
        <v>36</v>
      </c>
      <c r="C63" s="1" t="s">
        <v>37</v>
      </c>
      <c r="D63" s="2" t="s">
        <v>5</v>
      </c>
      <c r="E63" s="39"/>
      <c r="F63" s="39"/>
      <c r="G63" s="39"/>
      <c r="H63" s="39"/>
      <c r="I63" s="39"/>
      <c r="J63" s="39"/>
      <c r="K63" s="39"/>
      <c r="L63" s="39"/>
    </row>
    <row r="64" spans="1:12" s="12" customFormat="1" ht="35" customHeight="1" x14ac:dyDescent="0.35">
      <c r="A64" s="2">
        <v>19</v>
      </c>
      <c r="B64" s="90" t="s">
        <v>518</v>
      </c>
      <c r="C64" s="1" t="s">
        <v>519</v>
      </c>
      <c r="D64" s="2" t="s">
        <v>31</v>
      </c>
      <c r="E64" s="39"/>
      <c r="F64" s="39"/>
      <c r="G64" s="39"/>
      <c r="H64" s="39"/>
      <c r="I64" s="39"/>
      <c r="J64" s="39"/>
      <c r="K64" s="39"/>
      <c r="L64" s="39"/>
    </row>
    <row r="65" spans="1:12" s="12" customFormat="1" ht="35" customHeight="1" x14ac:dyDescent="0.35">
      <c r="A65" s="131" t="s">
        <v>480</v>
      </c>
      <c r="B65" s="131"/>
      <c r="C65" s="131"/>
      <c r="D65" s="2"/>
      <c r="E65" s="39"/>
      <c r="F65" s="39"/>
      <c r="G65" s="39"/>
      <c r="H65" s="39"/>
      <c r="I65" s="39"/>
      <c r="J65" s="39"/>
      <c r="K65" s="39"/>
      <c r="L65" s="39"/>
    </row>
    <row r="66" spans="1:12" s="12" customFormat="1" ht="15" x14ac:dyDescent="0.35">
      <c r="A66" s="92" t="s">
        <v>486</v>
      </c>
      <c r="B66" s="156" t="s">
        <v>474</v>
      </c>
      <c r="C66" s="156"/>
      <c r="D66" s="91"/>
      <c r="E66" s="39"/>
      <c r="F66" s="39"/>
      <c r="G66" s="39"/>
      <c r="H66" s="39"/>
      <c r="I66" s="39"/>
      <c r="J66" s="39"/>
      <c r="K66" s="39"/>
      <c r="L66" s="39"/>
    </row>
    <row r="67" spans="1:12" s="12" customFormat="1" ht="35" customHeight="1" x14ac:dyDescent="0.35">
      <c r="A67" s="2">
        <v>1</v>
      </c>
      <c r="B67" s="2" t="s">
        <v>9</v>
      </c>
      <c r="C67" s="1" t="s">
        <v>10</v>
      </c>
      <c r="D67" s="2" t="s">
        <v>11</v>
      </c>
      <c r="E67" s="39"/>
      <c r="F67" s="39"/>
      <c r="G67" s="39"/>
      <c r="H67" s="39"/>
      <c r="I67" s="39"/>
      <c r="J67" s="39"/>
      <c r="K67" s="39"/>
      <c r="L67" s="39"/>
    </row>
    <row r="68" spans="1:12" s="12" customFormat="1" ht="35" customHeight="1" x14ac:dyDescent="0.35">
      <c r="A68" s="2">
        <v>2</v>
      </c>
      <c r="B68" s="2" t="s">
        <v>12</v>
      </c>
      <c r="C68" s="1" t="s">
        <v>13</v>
      </c>
      <c r="D68" s="2" t="s">
        <v>11</v>
      </c>
      <c r="E68" s="39"/>
      <c r="F68" s="39"/>
      <c r="G68" s="39"/>
      <c r="H68" s="39"/>
      <c r="I68" s="39"/>
      <c r="J68" s="39"/>
      <c r="K68" s="39"/>
      <c r="L68" s="39"/>
    </row>
    <row r="69" spans="1:12" s="12" customFormat="1" ht="35" customHeight="1" x14ac:dyDescent="0.35">
      <c r="A69" s="2">
        <v>3</v>
      </c>
      <c r="B69" s="2" t="s">
        <v>14</v>
      </c>
      <c r="C69" s="1" t="s">
        <v>15</v>
      </c>
      <c r="D69" s="2" t="s">
        <v>11</v>
      </c>
      <c r="E69" s="39"/>
      <c r="F69" s="39"/>
      <c r="G69" s="39"/>
      <c r="H69" s="39"/>
      <c r="I69" s="39"/>
      <c r="J69" s="39"/>
      <c r="K69" s="39"/>
      <c r="L69" s="39"/>
    </row>
    <row r="70" spans="1:12" s="12" customFormat="1" ht="35" customHeight="1" x14ac:dyDescent="0.35">
      <c r="A70" s="2">
        <v>4</v>
      </c>
      <c r="B70" s="2" t="s">
        <v>16</v>
      </c>
      <c r="C70" s="1" t="s">
        <v>17</v>
      </c>
      <c r="D70" s="2" t="s">
        <v>11</v>
      </c>
      <c r="E70" s="39"/>
      <c r="F70" s="39"/>
      <c r="G70" s="39"/>
      <c r="H70" s="39"/>
      <c r="I70" s="39"/>
      <c r="J70" s="39"/>
      <c r="K70" s="39"/>
      <c r="L70" s="39"/>
    </row>
    <row r="71" spans="1:12" s="12" customFormat="1" ht="35" customHeight="1" x14ac:dyDescent="0.35">
      <c r="A71" s="2">
        <v>5</v>
      </c>
      <c r="B71" s="2" t="s">
        <v>18</v>
      </c>
      <c r="C71" s="1" t="s">
        <v>19</v>
      </c>
      <c r="D71" s="2" t="s">
        <v>11</v>
      </c>
      <c r="E71" s="39"/>
      <c r="F71" s="39"/>
      <c r="G71" s="39"/>
      <c r="H71" s="39"/>
      <c r="I71" s="39"/>
      <c r="J71" s="39"/>
      <c r="K71" s="39"/>
      <c r="L71" s="39"/>
    </row>
    <row r="72" spans="1:12" s="12" customFormat="1" ht="35" customHeight="1" x14ac:dyDescent="0.35">
      <c r="A72" s="2">
        <v>6</v>
      </c>
      <c r="B72" s="2" t="s">
        <v>22</v>
      </c>
      <c r="C72" s="1" t="s">
        <v>23</v>
      </c>
      <c r="D72" s="2" t="s">
        <v>11</v>
      </c>
      <c r="E72" s="39"/>
      <c r="F72" s="39"/>
      <c r="G72" s="39"/>
      <c r="H72" s="39"/>
      <c r="I72" s="39"/>
      <c r="J72" s="39"/>
      <c r="K72" s="39"/>
      <c r="L72" s="39"/>
    </row>
    <row r="73" spans="1:12" s="12" customFormat="1" ht="35" customHeight="1" x14ac:dyDescent="0.35">
      <c r="A73" s="2">
        <v>7</v>
      </c>
      <c r="B73" s="2" t="s">
        <v>24</v>
      </c>
      <c r="C73" s="1" t="s">
        <v>25</v>
      </c>
      <c r="D73" s="2" t="s">
        <v>26</v>
      </c>
      <c r="E73" s="39"/>
      <c r="F73" s="39"/>
      <c r="G73" s="39"/>
      <c r="H73" s="39"/>
      <c r="I73" s="39"/>
      <c r="J73" s="39"/>
      <c r="K73" s="39"/>
      <c r="L73" s="39"/>
    </row>
    <row r="74" spans="1:12" s="12" customFormat="1" ht="35" customHeight="1" x14ac:dyDescent="0.35">
      <c r="A74" s="2">
        <v>8</v>
      </c>
      <c r="B74" s="2" t="s">
        <v>27</v>
      </c>
      <c r="C74" s="1" t="s">
        <v>28</v>
      </c>
      <c r="D74" s="2" t="s">
        <v>11</v>
      </c>
      <c r="E74" s="39"/>
      <c r="F74" s="39"/>
      <c r="G74" s="39"/>
      <c r="H74" s="39"/>
      <c r="I74" s="39"/>
      <c r="J74" s="39"/>
      <c r="K74" s="39"/>
      <c r="L74" s="39"/>
    </row>
    <row r="75" spans="1:12" s="12" customFormat="1" ht="35" customHeight="1" x14ac:dyDescent="0.35">
      <c r="A75" s="2">
        <v>9</v>
      </c>
      <c r="B75" s="2" t="s">
        <v>71</v>
      </c>
      <c r="C75" s="1" t="s">
        <v>72</v>
      </c>
      <c r="D75" s="2" t="s">
        <v>11</v>
      </c>
      <c r="E75" s="39"/>
      <c r="F75" s="39"/>
      <c r="G75" s="39"/>
      <c r="H75" s="39"/>
      <c r="I75" s="39"/>
      <c r="J75" s="39"/>
      <c r="K75" s="39"/>
      <c r="L75" s="39"/>
    </row>
    <row r="76" spans="1:12" s="12" customFormat="1" ht="35" customHeight="1" x14ac:dyDescent="0.35">
      <c r="A76" s="2">
        <v>10</v>
      </c>
      <c r="B76" s="2" t="s">
        <v>106</v>
      </c>
      <c r="C76" s="1" t="s">
        <v>107</v>
      </c>
      <c r="D76" s="2" t="s">
        <v>58</v>
      </c>
      <c r="E76" s="39"/>
      <c r="F76" s="39"/>
      <c r="G76" s="39"/>
      <c r="H76" s="39"/>
      <c r="I76" s="39"/>
      <c r="J76" s="39"/>
      <c r="K76" s="39"/>
      <c r="L76" s="39"/>
    </row>
    <row r="77" spans="1:12" s="12" customFormat="1" ht="35" customHeight="1" x14ac:dyDescent="0.35">
      <c r="A77" s="2">
        <v>11</v>
      </c>
      <c r="B77" s="2" t="s">
        <v>120</v>
      </c>
      <c r="C77" s="1" t="s">
        <v>121</v>
      </c>
      <c r="D77" s="2" t="s">
        <v>26</v>
      </c>
      <c r="E77" s="39"/>
      <c r="F77" s="39"/>
      <c r="G77" s="39"/>
      <c r="H77" s="39"/>
      <c r="I77" s="39"/>
      <c r="J77" s="39"/>
      <c r="K77" s="39"/>
      <c r="L77" s="39"/>
    </row>
    <row r="78" spans="1:12" s="12" customFormat="1" ht="35" customHeight="1" x14ac:dyDescent="0.35">
      <c r="A78" s="2">
        <v>12</v>
      </c>
      <c r="B78" s="2" t="s">
        <v>122</v>
      </c>
      <c r="C78" s="1" t="s">
        <v>123</v>
      </c>
      <c r="D78" s="2" t="s">
        <v>11</v>
      </c>
      <c r="E78" s="39"/>
      <c r="F78" s="39"/>
      <c r="G78" s="39"/>
      <c r="H78" s="39"/>
      <c r="I78" s="39"/>
      <c r="J78" s="39"/>
      <c r="K78" s="39"/>
      <c r="L78" s="39"/>
    </row>
    <row r="79" spans="1:12" s="12" customFormat="1" ht="35" customHeight="1" x14ac:dyDescent="0.35">
      <c r="A79" s="2">
        <v>13</v>
      </c>
      <c r="B79" s="2" t="s">
        <v>148</v>
      </c>
      <c r="C79" s="1" t="s">
        <v>149</v>
      </c>
      <c r="D79" s="2" t="s">
        <v>58</v>
      </c>
      <c r="E79" s="39"/>
      <c r="F79" s="39"/>
      <c r="G79" s="39"/>
      <c r="H79" s="39"/>
      <c r="I79" s="39"/>
      <c r="J79" s="39"/>
      <c r="K79" s="39"/>
      <c r="L79" s="39"/>
    </row>
    <row r="80" spans="1:12" s="12" customFormat="1" ht="35" customHeight="1" x14ac:dyDescent="0.35">
      <c r="A80" s="2">
        <v>14</v>
      </c>
      <c r="B80" s="2" t="s">
        <v>154</v>
      </c>
      <c r="C80" s="1" t="s">
        <v>155</v>
      </c>
      <c r="D80" s="2" t="s">
        <v>11</v>
      </c>
      <c r="E80" s="39"/>
      <c r="F80" s="39"/>
      <c r="G80" s="39"/>
      <c r="H80" s="39"/>
      <c r="I80" s="39"/>
      <c r="J80" s="39"/>
      <c r="K80" s="39"/>
      <c r="L80" s="39"/>
    </row>
    <row r="81" spans="1:12" s="12" customFormat="1" ht="35" customHeight="1" x14ac:dyDescent="0.35">
      <c r="A81" s="2">
        <v>15</v>
      </c>
      <c r="B81" s="2" t="s">
        <v>162</v>
      </c>
      <c r="C81" s="1" t="s">
        <v>163</v>
      </c>
      <c r="D81" s="2" t="s">
        <v>101</v>
      </c>
      <c r="E81" s="39"/>
      <c r="F81" s="39"/>
      <c r="G81" s="39"/>
      <c r="H81" s="39"/>
      <c r="I81" s="39"/>
      <c r="J81" s="39"/>
      <c r="K81" s="39"/>
      <c r="L81" s="39"/>
    </row>
    <row r="82" spans="1:12" s="12" customFormat="1" ht="35" customHeight="1" x14ac:dyDescent="0.35">
      <c r="A82" s="2">
        <v>16</v>
      </c>
      <c r="B82" s="2" t="s">
        <v>174</v>
      </c>
      <c r="C82" s="1" t="s">
        <v>175</v>
      </c>
      <c r="D82" s="2" t="s">
        <v>58</v>
      </c>
      <c r="E82" s="39"/>
      <c r="F82" s="39"/>
      <c r="G82" s="39"/>
      <c r="H82" s="39"/>
      <c r="I82" s="39"/>
      <c r="J82" s="39"/>
      <c r="K82" s="39"/>
      <c r="L82" s="39"/>
    </row>
    <row r="83" spans="1:12" s="12" customFormat="1" ht="35" customHeight="1" x14ac:dyDescent="0.35">
      <c r="A83" s="2">
        <v>17</v>
      </c>
      <c r="B83" s="2" t="s">
        <v>178</v>
      </c>
      <c r="C83" s="1" t="s">
        <v>179</v>
      </c>
      <c r="D83" s="2" t="s">
        <v>58</v>
      </c>
      <c r="E83" s="39"/>
      <c r="F83" s="39"/>
      <c r="G83" s="39"/>
      <c r="H83" s="39"/>
      <c r="I83" s="39"/>
      <c r="J83" s="39"/>
      <c r="K83" s="39"/>
      <c r="L83" s="39"/>
    </row>
    <row r="84" spans="1:12" s="12" customFormat="1" ht="35" customHeight="1" x14ac:dyDescent="0.35">
      <c r="A84" s="2">
        <v>18</v>
      </c>
      <c r="B84" s="2" t="s">
        <v>214</v>
      </c>
      <c r="C84" s="1" t="s">
        <v>215</v>
      </c>
      <c r="D84" s="2" t="s">
        <v>58</v>
      </c>
      <c r="E84" s="39"/>
      <c r="F84" s="39"/>
      <c r="G84" s="39"/>
      <c r="H84" s="39"/>
      <c r="I84" s="39"/>
      <c r="J84" s="39"/>
      <c r="K84" s="39"/>
      <c r="L84" s="39"/>
    </row>
    <row r="85" spans="1:12" s="12" customFormat="1" ht="35" customHeight="1" x14ac:dyDescent="0.35">
      <c r="A85" s="2">
        <v>19</v>
      </c>
      <c r="B85" s="2" t="s">
        <v>230</v>
      </c>
      <c r="C85" s="1" t="s">
        <v>231</v>
      </c>
      <c r="D85" s="2" t="s">
        <v>26</v>
      </c>
      <c r="E85" s="39"/>
      <c r="F85" s="39"/>
      <c r="G85" s="39"/>
      <c r="H85" s="39"/>
      <c r="I85" s="39"/>
      <c r="J85" s="39"/>
      <c r="K85" s="39"/>
      <c r="L85" s="39"/>
    </row>
    <row r="86" spans="1:12" s="12" customFormat="1" ht="35" customHeight="1" x14ac:dyDescent="0.35">
      <c r="A86" s="2">
        <v>20</v>
      </c>
      <c r="B86" s="2" t="s">
        <v>232</v>
      </c>
      <c r="C86" s="1" t="s">
        <v>233</v>
      </c>
      <c r="D86" s="2" t="s">
        <v>58</v>
      </c>
      <c r="E86" s="39"/>
      <c r="F86" s="39"/>
      <c r="G86" s="39"/>
      <c r="H86" s="39"/>
      <c r="I86" s="39"/>
      <c r="J86" s="39"/>
      <c r="K86" s="39"/>
      <c r="L86" s="39"/>
    </row>
    <row r="87" spans="1:12" s="12" customFormat="1" ht="35" customHeight="1" x14ac:dyDescent="0.35">
      <c r="A87" s="2">
        <v>21</v>
      </c>
      <c r="B87" s="2" t="s">
        <v>234</v>
      </c>
      <c r="C87" s="1" t="s">
        <v>235</v>
      </c>
      <c r="D87" s="2" t="s">
        <v>11</v>
      </c>
      <c r="E87" s="39"/>
      <c r="F87" s="39"/>
      <c r="G87" s="39"/>
      <c r="H87" s="39"/>
      <c r="I87" s="39"/>
      <c r="J87" s="39"/>
      <c r="K87" s="39"/>
      <c r="L87" s="39"/>
    </row>
    <row r="88" spans="1:12" s="12" customFormat="1" ht="35" customHeight="1" x14ac:dyDescent="0.35">
      <c r="A88" s="2">
        <v>22</v>
      </c>
      <c r="B88" s="2" t="s">
        <v>254</v>
      </c>
      <c r="C88" s="1" t="s">
        <v>255</v>
      </c>
      <c r="D88" s="2" t="s">
        <v>58</v>
      </c>
      <c r="E88" s="39"/>
      <c r="F88" s="39"/>
      <c r="G88" s="39"/>
      <c r="H88" s="39"/>
      <c r="I88" s="39"/>
      <c r="J88" s="39"/>
      <c r="K88" s="39"/>
      <c r="L88" s="39"/>
    </row>
    <row r="89" spans="1:12" s="12" customFormat="1" ht="35" customHeight="1" x14ac:dyDescent="0.35">
      <c r="A89" s="2">
        <v>23</v>
      </c>
      <c r="B89" s="2" t="s">
        <v>256</v>
      </c>
      <c r="C89" s="1" t="s">
        <v>257</v>
      </c>
      <c r="D89" s="2" t="s">
        <v>58</v>
      </c>
      <c r="E89" s="39"/>
      <c r="F89" s="39"/>
      <c r="G89" s="39"/>
      <c r="H89" s="39"/>
      <c r="I89" s="39"/>
      <c r="J89" s="39"/>
      <c r="K89" s="39"/>
      <c r="L89" s="39"/>
    </row>
    <row r="90" spans="1:12" s="12" customFormat="1" ht="35" customHeight="1" x14ac:dyDescent="0.35">
      <c r="A90" s="2">
        <v>24</v>
      </c>
      <c r="B90" s="2" t="s">
        <v>258</v>
      </c>
      <c r="C90" s="1" t="s">
        <v>259</v>
      </c>
      <c r="D90" s="2" t="s">
        <v>58</v>
      </c>
      <c r="E90" s="39"/>
      <c r="F90" s="39"/>
      <c r="G90" s="39"/>
      <c r="H90" s="39"/>
      <c r="I90" s="39"/>
      <c r="J90" s="39"/>
      <c r="K90" s="39"/>
      <c r="L90" s="39"/>
    </row>
    <row r="91" spans="1:12" s="12" customFormat="1" ht="35" customHeight="1" x14ac:dyDescent="0.35">
      <c r="A91" s="2">
        <v>25</v>
      </c>
      <c r="B91" s="2" t="s">
        <v>260</v>
      </c>
      <c r="C91" s="1" t="s">
        <v>261</v>
      </c>
      <c r="D91" s="2" t="s">
        <v>58</v>
      </c>
      <c r="E91" s="39"/>
      <c r="F91" s="39"/>
      <c r="G91" s="39"/>
      <c r="H91" s="39"/>
      <c r="I91" s="39"/>
      <c r="J91" s="39"/>
      <c r="K91" s="39"/>
      <c r="L91" s="39"/>
    </row>
    <row r="92" spans="1:12" s="12" customFormat="1" ht="35" customHeight="1" x14ac:dyDescent="0.35">
      <c r="A92" s="2">
        <v>26</v>
      </c>
      <c r="B92" s="2" t="s">
        <v>278</v>
      </c>
      <c r="C92" s="1" t="s">
        <v>279</v>
      </c>
      <c r="D92" s="2" t="s">
        <v>58</v>
      </c>
      <c r="E92" s="39"/>
      <c r="F92" s="39"/>
      <c r="G92" s="39"/>
      <c r="H92" s="39"/>
      <c r="I92" s="39"/>
      <c r="J92" s="39"/>
      <c r="K92" s="39"/>
      <c r="L92" s="39"/>
    </row>
    <row r="93" spans="1:12" s="12" customFormat="1" ht="35" customHeight="1" x14ac:dyDescent="0.35">
      <c r="A93" s="2">
        <v>27</v>
      </c>
      <c r="B93" s="2" t="s">
        <v>284</v>
      </c>
      <c r="C93" s="1" t="s">
        <v>285</v>
      </c>
      <c r="D93" s="2" t="s">
        <v>58</v>
      </c>
      <c r="E93" s="39"/>
      <c r="F93" s="39"/>
      <c r="G93" s="39"/>
      <c r="H93" s="39"/>
      <c r="I93" s="39"/>
      <c r="J93" s="39"/>
      <c r="K93" s="39"/>
      <c r="L93" s="39"/>
    </row>
    <row r="94" spans="1:12" s="12" customFormat="1" ht="35" customHeight="1" x14ac:dyDescent="0.35">
      <c r="A94" s="2">
        <v>28</v>
      </c>
      <c r="B94" s="2" t="s">
        <v>303</v>
      </c>
      <c r="C94" s="1" t="s">
        <v>304</v>
      </c>
      <c r="D94" s="2" t="s">
        <v>26</v>
      </c>
      <c r="E94" s="39"/>
      <c r="F94" s="39"/>
      <c r="G94" s="39"/>
      <c r="H94" s="39"/>
      <c r="I94" s="39"/>
      <c r="J94" s="39"/>
      <c r="K94" s="39"/>
      <c r="L94" s="39"/>
    </row>
    <row r="95" spans="1:12" s="12" customFormat="1" ht="35" customHeight="1" x14ac:dyDescent="0.35">
      <c r="A95" s="2">
        <v>29</v>
      </c>
      <c r="B95" s="2" t="s">
        <v>334</v>
      </c>
      <c r="C95" s="1" t="s">
        <v>335</v>
      </c>
      <c r="D95" s="2" t="s">
        <v>58</v>
      </c>
      <c r="E95" s="39"/>
      <c r="F95" s="39"/>
      <c r="G95" s="39"/>
      <c r="H95" s="39"/>
      <c r="I95" s="39"/>
      <c r="J95" s="39"/>
      <c r="K95" s="39"/>
      <c r="L95" s="39"/>
    </row>
    <row r="96" spans="1:12" s="12" customFormat="1" ht="35" customHeight="1" x14ac:dyDescent="0.35">
      <c r="A96" s="2">
        <v>30</v>
      </c>
      <c r="B96" s="2" t="s">
        <v>375</v>
      </c>
      <c r="C96" s="1" t="s">
        <v>410</v>
      </c>
      <c r="D96" s="2" t="s">
        <v>11</v>
      </c>
      <c r="E96" s="39"/>
      <c r="F96" s="39"/>
      <c r="G96" s="39"/>
      <c r="H96" s="39"/>
      <c r="I96" s="39"/>
      <c r="J96" s="39"/>
      <c r="K96" s="39"/>
      <c r="L96" s="39"/>
    </row>
    <row r="97" spans="1:12" s="12" customFormat="1" ht="35" customHeight="1" x14ac:dyDescent="0.35">
      <c r="A97" s="2">
        <v>31</v>
      </c>
      <c r="B97" s="2" t="s">
        <v>374</v>
      </c>
      <c r="C97" s="1" t="s">
        <v>411</v>
      </c>
      <c r="D97" s="2" t="s">
        <v>11</v>
      </c>
      <c r="E97" s="39"/>
      <c r="F97" s="39"/>
      <c r="G97" s="39"/>
      <c r="H97" s="39"/>
      <c r="I97" s="39"/>
      <c r="J97" s="39"/>
      <c r="K97" s="39"/>
      <c r="L97" s="39"/>
    </row>
    <row r="98" spans="1:12" s="12" customFormat="1" ht="35" customHeight="1" x14ac:dyDescent="0.35">
      <c r="A98" s="2">
        <v>32</v>
      </c>
      <c r="B98" s="2" t="s">
        <v>373</v>
      </c>
      <c r="C98" s="1" t="s">
        <v>412</v>
      </c>
      <c r="D98" s="2" t="s">
        <v>11</v>
      </c>
      <c r="E98" s="39"/>
      <c r="F98" s="39"/>
      <c r="G98" s="39"/>
      <c r="H98" s="39"/>
      <c r="I98" s="39"/>
      <c r="J98" s="39"/>
      <c r="K98" s="39"/>
      <c r="L98" s="39"/>
    </row>
    <row r="99" spans="1:12" s="12" customFormat="1" ht="35" customHeight="1" x14ac:dyDescent="0.35">
      <c r="A99" s="2">
        <v>33</v>
      </c>
      <c r="B99" s="2" t="s">
        <v>383</v>
      </c>
      <c r="C99" s="1" t="s">
        <v>413</v>
      </c>
      <c r="D99" s="2" t="s">
        <v>11</v>
      </c>
      <c r="E99" s="39"/>
      <c r="F99" s="39"/>
      <c r="G99" s="39"/>
      <c r="H99" s="39"/>
      <c r="I99" s="39"/>
      <c r="J99" s="39"/>
      <c r="K99" s="39"/>
      <c r="L99" s="39"/>
    </row>
    <row r="100" spans="1:12" s="12" customFormat="1" ht="35" customHeight="1" x14ac:dyDescent="0.35">
      <c r="A100" s="2">
        <v>34</v>
      </c>
      <c r="B100" s="3" t="s">
        <v>378</v>
      </c>
      <c r="C100" s="1" t="s">
        <v>414</v>
      </c>
      <c r="D100" s="2" t="s">
        <v>11</v>
      </c>
      <c r="E100" s="39"/>
      <c r="F100" s="39"/>
      <c r="G100" s="39"/>
      <c r="H100" s="39"/>
      <c r="I100" s="39"/>
      <c r="J100" s="39"/>
      <c r="K100" s="39"/>
      <c r="L100" s="39"/>
    </row>
    <row r="101" spans="1:12" s="12" customFormat="1" ht="35" customHeight="1" x14ac:dyDescent="0.35">
      <c r="A101" s="2">
        <v>35</v>
      </c>
      <c r="B101" s="2" t="s">
        <v>537</v>
      </c>
      <c r="C101" s="1" t="s">
        <v>415</v>
      </c>
      <c r="D101" s="2" t="s">
        <v>58</v>
      </c>
      <c r="E101" s="39"/>
      <c r="F101" s="39"/>
      <c r="G101" s="39"/>
      <c r="H101" s="39"/>
      <c r="I101" s="39"/>
      <c r="J101" s="39"/>
      <c r="K101" s="39"/>
      <c r="L101" s="39"/>
    </row>
    <row r="102" spans="1:12" s="12" customFormat="1" ht="35" customHeight="1" x14ac:dyDescent="0.35">
      <c r="A102" s="2">
        <v>36</v>
      </c>
      <c r="B102" s="2" t="s">
        <v>537</v>
      </c>
      <c r="C102" s="1" t="s">
        <v>422</v>
      </c>
      <c r="D102" s="2" t="s">
        <v>11</v>
      </c>
      <c r="E102" s="39"/>
      <c r="F102" s="39"/>
      <c r="G102" s="39"/>
      <c r="H102" s="39"/>
      <c r="I102" s="39"/>
      <c r="J102" s="39"/>
      <c r="K102" s="39"/>
      <c r="L102" s="39"/>
    </row>
    <row r="103" spans="1:12" s="12" customFormat="1" ht="35" customHeight="1" x14ac:dyDescent="0.35">
      <c r="A103" s="2">
        <v>37</v>
      </c>
      <c r="B103" s="2" t="s">
        <v>537</v>
      </c>
      <c r="C103" s="1" t="s">
        <v>423</v>
      </c>
      <c r="D103" s="2" t="s">
        <v>11</v>
      </c>
      <c r="E103" s="39"/>
      <c r="F103" s="39"/>
      <c r="G103" s="39"/>
      <c r="H103" s="39"/>
      <c r="I103" s="39"/>
      <c r="J103" s="39"/>
      <c r="K103" s="39"/>
      <c r="L103" s="39"/>
    </row>
    <row r="104" spans="1:12" s="12" customFormat="1" ht="35" customHeight="1" x14ac:dyDescent="0.35">
      <c r="A104" s="2">
        <v>38</v>
      </c>
      <c r="B104" s="2" t="s">
        <v>20</v>
      </c>
      <c r="C104" s="1" t="s">
        <v>21</v>
      </c>
      <c r="D104" s="2" t="s">
        <v>11</v>
      </c>
      <c r="E104" s="39"/>
      <c r="F104" s="39"/>
      <c r="G104" s="39"/>
      <c r="H104" s="39"/>
      <c r="I104" s="39"/>
      <c r="J104" s="39"/>
      <c r="K104" s="39"/>
      <c r="L104" s="39"/>
    </row>
    <row r="105" spans="1:12" s="12" customFormat="1" ht="35" customHeight="1" x14ac:dyDescent="0.35">
      <c r="A105" s="2">
        <v>39</v>
      </c>
      <c r="B105" s="2" t="s">
        <v>176</v>
      </c>
      <c r="C105" s="1" t="s">
        <v>177</v>
      </c>
      <c r="D105" s="2" t="s">
        <v>58</v>
      </c>
      <c r="E105" s="39"/>
      <c r="F105" s="39"/>
      <c r="G105" s="39"/>
      <c r="H105" s="39"/>
      <c r="I105" s="39"/>
      <c r="J105" s="39"/>
      <c r="K105" s="39"/>
      <c r="L105" s="39"/>
    </row>
    <row r="106" spans="1:12" s="12" customFormat="1" ht="35" customHeight="1" x14ac:dyDescent="0.35">
      <c r="A106" s="2">
        <v>40</v>
      </c>
      <c r="B106" s="2" t="s">
        <v>537</v>
      </c>
      <c r="C106" s="1" t="s">
        <v>525</v>
      </c>
      <c r="D106" s="79" t="s">
        <v>526</v>
      </c>
      <c r="E106" s="39"/>
      <c r="F106" s="39"/>
      <c r="G106" s="39"/>
      <c r="H106" s="39"/>
      <c r="I106" s="39"/>
      <c r="J106" s="39"/>
      <c r="K106" s="39"/>
      <c r="L106" s="39"/>
    </row>
    <row r="107" spans="1:12" s="12" customFormat="1" ht="35" customHeight="1" x14ac:dyDescent="0.35">
      <c r="A107" s="2">
        <v>41</v>
      </c>
      <c r="B107" s="2" t="s">
        <v>537</v>
      </c>
      <c r="C107" s="97" t="s">
        <v>513</v>
      </c>
      <c r="D107" s="2" t="s">
        <v>527</v>
      </c>
      <c r="E107" s="39"/>
      <c r="F107" s="39"/>
      <c r="G107" s="39"/>
      <c r="H107" s="39"/>
      <c r="I107" s="39"/>
      <c r="J107" s="39"/>
      <c r="K107" s="39"/>
      <c r="L107" s="39"/>
    </row>
    <row r="108" spans="1:12" s="12" customFormat="1" ht="35" customHeight="1" x14ac:dyDescent="0.35">
      <c r="A108" s="131" t="s">
        <v>480</v>
      </c>
      <c r="B108" s="131"/>
      <c r="C108" s="131"/>
      <c r="D108" s="2"/>
      <c r="E108" s="39"/>
      <c r="F108" s="39"/>
      <c r="G108" s="39"/>
      <c r="H108" s="39"/>
      <c r="I108" s="39"/>
      <c r="J108" s="39"/>
      <c r="K108" s="39"/>
      <c r="L108" s="39"/>
    </row>
    <row r="109" spans="1:12" s="12" customFormat="1" ht="15" x14ac:dyDescent="0.35">
      <c r="A109" s="92" t="s">
        <v>487</v>
      </c>
      <c r="B109" s="156" t="s">
        <v>475</v>
      </c>
      <c r="C109" s="156"/>
      <c r="D109" s="91"/>
      <c r="E109" s="39"/>
      <c r="F109" s="39"/>
      <c r="G109" s="39"/>
      <c r="H109" s="39"/>
      <c r="I109" s="39"/>
      <c r="J109" s="39"/>
      <c r="K109" s="39"/>
      <c r="L109" s="39"/>
    </row>
    <row r="110" spans="1:12" s="12" customFormat="1" ht="35" customHeight="1" x14ac:dyDescent="0.35">
      <c r="A110" s="2">
        <v>1</v>
      </c>
      <c r="B110" s="2" t="s">
        <v>190</v>
      </c>
      <c r="C110" s="1" t="s">
        <v>191</v>
      </c>
      <c r="D110" s="2" t="s">
        <v>58</v>
      </c>
      <c r="E110" s="39"/>
      <c r="F110" s="39"/>
      <c r="G110" s="39"/>
      <c r="H110" s="39"/>
      <c r="I110" s="39"/>
      <c r="J110" s="39"/>
      <c r="K110" s="39"/>
      <c r="L110" s="39"/>
    </row>
    <row r="111" spans="1:12" s="12" customFormat="1" ht="35" customHeight="1" x14ac:dyDescent="0.35">
      <c r="A111" s="2">
        <v>2</v>
      </c>
      <c r="B111" s="2" t="s">
        <v>192</v>
      </c>
      <c r="C111" s="1" t="s">
        <v>193</v>
      </c>
      <c r="D111" s="2" t="s">
        <v>58</v>
      </c>
      <c r="E111" s="39"/>
      <c r="F111" s="39"/>
      <c r="G111" s="39"/>
      <c r="H111" s="39"/>
      <c r="I111" s="39"/>
      <c r="J111" s="39"/>
      <c r="K111" s="39"/>
      <c r="L111" s="39"/>
    </row>
    <row r="112" spans="1:12" s="12" customFormat="1" ht="35" customHeight="1" x14ac:dyDescent="0.35">
      <c r="A112" s="2">
        <v>3</v>
      </c>
      <c r="B112" s="2" t="s">
        <v>238</v>
      </c>
      <c r="C112" s="1" t="s">
        <v>239</v>
      </c>
      <c r="D112" s="2" t="s">
        <v>58</v>
      </c>
      <c r="E112" s="39"/>
      <c r="F112" s="39"/>
      <c r="G112" s="39"/>
      <c r="H112" s="39"/>
      <c r="I112" s="39"/>
      <c r="J112" s="39"/>
      <c r="K112" s="39"/>
      <c r="L112" s="39"/>
    </row>
    <row r="113" spans="1:12" s="12" customFormat="1" ht="35" customHeight="1" x14ac:dyDescent="0.35">
      <c r="A113" s="2">
        <v>4</v>
      </c>
      <c r="B113" s="2" t="s">
        <v>537</v>
      </c>
      <c r="C113" s="1" t="s">
        <v>417</v>
      </c>
      <c r="D113" s="2" t="s">
        <v>58</v>
      </c>
      <c r="E113" s="39"/>
      <c r="F113" s="39"/>
      <c r="G113" s="39"/>
      <c r="H113" s="39"/>
      <c r="I113" s="39"/>
      <c r="J113" s="39"/>
      <c r="K113" s="39"/>
      <c r="L113" s="39"/>
    </row>
    <row r="114" spans="1:12" s="12" customFormat="1" ht="35" customHeight="1" x14ac:dyDescent="0.35">
      <c r="A114" s="2">
        <v>5</v>
      </c>
      <c r="B114" s="2" t="s">
        <v>208</v>
      </c>
      <c r="C114" s="1" t="s">
        <v>209</v>
      </c>
      <c r="D114" s="2" t="s">
        <v>11</v>
      </c>
      <c r="E114" s="39"/>
      <c r="F114" s="39"/>
      <c r="G114" s="39"/>
      <c r="H114" s="39"/>
      <c r="I114" s="39"/>
      <c r="J114" s="39"/>
      <c r="K114" s="39"/>
      <c r="L114" s="39"/>
    </row>
    <row r="115" spans="1:12" s="12" customFormat="1" ht="35" customHeight="1" x14ac:dyDescent="0.35">
      <c r="A115" s="131" t="s">
        <v>480</v>
      </c>
      <c r="B115" s="131"/>
      <c r="C115" s="131"/>
      <c r="D115" s="2"/>
      <c r="E115" s="39"/>
      <c r="F115" s="39"/>
      <c r="G115" s="39"/>
      <c r="H115" s="39"/>
      <c r="I115" s="39"/>
      <c r="J115" s="39"/>
      <c r="K115" s="39"/>
      <c r="L115" s="39"/>
    </row>
    <row r="116" spans="1:12" s="12" customFormat="1" ht="15" x14ac:dyDescent="0.35">
      <c r="A116" s="92" t="s">
        <v>488</v>
      </c>
      <c r="B116" s="156" t="s">
        <v>476</v>
      </c>
      <c r="C116" s="156"/>
      <c r="D116" s="91"/>
      <c r="E116" s="39"/>
      <c r="F116" s="39"/>
      <c r="G116" s="39"/>
      <c r="H116" s="39"/>
      <c r="I116" s="39"/>
      <c r="J116" s="39"/>
      <c r="K116" s="39"/>
      <c r="L116" s="39"/>
    </row>
    <row r="117" spans="1:12" s="12" customFormat="1" ht="35" customHeight="1" x14ac:dyDescent="0.35">
      <c r="A117" s="2">
        <v>1</v>
      </c>
      <c r="B117" s="2" t="s">
        <v>7</v>
      </c>
      <c r="C117" s="1" t="s">
        <v>8</v>
      </c>
      <c r="D117" s="2" t="s">
        <v>5</v>
      </c>
      <c r="E117" s="39"/>
      <c r="F117" s="39"/>
      <c r="G117" s="39"/>
      <c r="H117" s="39"/>
      <c r="I117" s="39"/>
      <c r="J117" s="39"/>
      <c r="K117" s="39"/>
      <c r="L117" s="39"/>
    </row>
    <row r="118" spans="1:12" s="12" customFormat="1" ht="35" customHeight="1" x14ac:dyDescent="0.35">
      <c r="A118" s="2">
        <v>2</v>
      </c>
      <c r="B118" s="2" t="s">
        <v>29</v>
      </c>
      <c r="C118" s="1" t="s">
        <v>30</v>
      </c>
      <c r="D118" s="2" t="s">
        <v>5</v>
      </c>
      <c r="E118" s="39"/>
      <c r="F118" s="39"/>
      <c r="G118" s="39"/>
      <c r="H118" s="39"/>
      <c r="I118" s="39"/>
      <c r="J118" s="39"/>
      <c r="K118" s="39"/>
      <c r="L118" s="39"/>
    </row>
    <row r="119" spans="1:12" s="12" customFormat="1" ht="35" customHeight="1" x14ac:dyDescent="0.35">
      <c r="A119" s="2">
        <v>3</v>
      </c>
      <c r="B119" s="2" t="s">
        <v>114</v>
      </c>
      <c r="C119" s="1" t="s">
        <v>115</v>
      </c>
      <c r="D119" s="2" t="s">
        <v>58</v>
      </c>
      <c r="E119" s="39"/>
      <c r="F119" s="39"/>
      <c r="G119" s="39"/>
      <c r="H119" s="39"/>
      <c r="I119" s="39"/>
      <c r="J119" s="39"/>
      <c r="K119" s="39"/>
      <c r="L119" s="39"/>
    </row>
    <row r="120" spans="1:12" s="12" customFormat="1" ht="35" customHeight="1" x14ac:dyDescent="0.35">
      <c r="A120" s="2">
        <v>4</v>
      </c>
      <c r="B120" s="2" t="s">
        <v>116</v>
      </c>
      <c r="C120" s="1" t="s">
        <v>117</v>
      </c>
      <c r="D120" s="2" t="s">
        <v>58</v>
      </c>
      <c r="E120" s="39"/>
      <c r="F120" s="39"/>
      <c r="G120" s="39"/>
      <c r="H120" s="39"/>
      <c r="I120" s="39"/>
      <c r="J120" s="39"/>
      <c r="K120" s="39"/>
      <c r="L120" s="39"/>
    </row>
    <row r="121" spans="1:12" s="12" customFormat="1" ht="35" customHeight="1" x14ac:dyDescent="0.35">
      <c r="A121" s="2">
        <v>5</v>
      </c>
      <c r="B121" s="2" t="s">
        <v>168</v>
      </c>
      <c r="C121" s="1" t="s">
        <v>169</v>
      </c>
      <c r="D121" s="2" t="s">
        <v>58</v>
      </c>
      <c r="E121" s="39"/>
      <c r="F121" s="39"/>
      <c r="G121" s="39"/>
      <c r="H121" s="39"/>
      <c r="I121" s="39"/>
      <c r="J121" s="39"/>
      <c r="K121" s="39"/>
      <c r="L121" s="39"/>
    </row>
    <row r="122" spans="1:12" s="12" customFormat="1" ht="35" customHeight="1" x14ac:dyDescent="0.35">
      <c r="A122" s="2">
        <v>6</v>
      </c>
      <c r="B122" s="2" t="s">
        <v>212</v>
      </c>
      <c r="C122" s="1" t="s">
        <v>213</v>
      </c>
      <c r="D122" s="2" t="s">
        <v>58</v>
      </c>
      <c r="E122" s="39"/>
      <c r="F122" s="39"/>
      <c r="G122" s="39"/>
      <c r="H122" s="39"/>
      <c r="I122" s="39"/>
      <c r="J122" s="39"/>
      <c r="K122" s="39"/>
      <c r="L122" s="39"/>
    </row>
    <row r="123" spans="1:12" s="12" customFormat="1" ht="35" customHeight="1" x14ac:dyDescent="0.35">
      <c r="A123" s="2">
        <v>7</v>
      </c>
      <c r="B123" s="2" t="s">
        <v>358</v>
      </c>
      <c r="C123" s="1" t="s">
        <v>359</v>
      </c>
      <c r="D123" s="2" t="s">
        <v>58</v>
      </c>
      <c r="E123" s="39"/>
      <c r="F123" s="39"/>
      <c r="G123" s="39"/>
      <c r="H123" s="39"/>
      <c r="I123" s="39"/>
      <c r="J123" s="39"/>
      <c r="K123" s="39"/>
      <c r="L123" s="39"/>
    </row>
    <row r="124" spans="1:12" s="12" customFormat="1" ht="35" customHeight="1" x14ac:dyDescent="0.35">
      <c r="A124" s="2">
        <v>8</v>
      </c>
      <c r="B124" s="2" t="s">
        <v>436</v>
      </c>
      <c r="C124" s="1" t="s">
        <v>445</v>
      </c>
      <c r="D124" s="2" t="s">
        <v>58</v>
      </c>
      <c r="E124" s="39"/>
      <c r="F124" s="39"/>
      <c r="G124" s="39"/>
      <c r="H124" s="39"/>
      <c r="I124" s="39"/>
      <c r="J124" s="39"/>
      <c r="K124" s="39"/>
      <c r="L124" s="39"/>
    </row>
    <row r="125" spans="1:12" s="12" customFormat="1" ht="35" customHeight="1" x14ac:dyDescent="0.35">
      <c r="A125" s="2">
        <v>9</v>
      </c>
      <c r="B125" s="2" t="s">
        <v>437</v>
      </c>
      <c r="C125" s="1" t="s">
        <v>446</v>
      </c>
      <c r="D125" s="2" t="s">
        <v>58</v>
      </c>
      <c r="E125" s="39"/>
      <c r="F125" s="39"/>
      <c r="G125" s="39"/>
      <c r="H125" s="39"/>
      <c r="I125" s="39"/>
      <c r="J125" s="39"/>
      <c r="K125" s="39"/>
      <c r="L125" s="39"/>
    </row>
    <row r="126" spans="1:12" s="12" customFormat="1" ht="35" customHeight="1" x14ac:dyDescent="0.35">
      <c r="A126" s="2">
        <v>10</v>
      </c>
      <c r="B126" s="2" t="s">
        <v>222</v>
      </c>
      <c r="C126" s="1" t="s">
        <v>223</v>
      </c>
      <c r="D126" s="2" t="s">
        <v>58</v>
      </c>
      <c r="E126" s="39"/>
      <c r="F126" s="39"/>
      <c r="G126" s="39"/>
      <c r="H126" s="39"/>
      <c r="I126" s="39"/>
      <c r="J126" s="39"/>
      <c r="K126" s="39"/>
      <c r="L126" s="39"/>
    </row>
    <row r="127" spans="1:12" s="12" customFormat="1" ht="35" customHeight="1" x14ac:dyDescent="0.35">
      <c r="A127" s="2">
        <v>11</v>
      </c>
      <c r="B127" s="3" t="s">
        <v>537</v>
      </c>
      <c r="C127" s="1" t="s">
        <v>533</v>
      </c>
      <c r="D127" s="2" t="s">
        <v>58</v>
      </c>
      <c r="E127" s="39"/>
      <c r="F127" s="39"/>
      <c r="G127" s="39"/>
      <c r="H127" s="39"/>
      <c r="I127" s="39"/>
      <c r="J127" s="39"/>
      <c r="K127" s="39"/>
      <c r="L127" s="39"/>
    </row>
    <row r="128" spans="1:12" s="12" customFormat="1" ht="35" customHeight="1" x14ac:dyDescent="0.35">
      <c r="A128" s="2">
        <v>12</v>
      </c>
      <c r="B128" s="3" t="s">
        <v>537</v>
      </c>
      <c r="C128" s="1" t="s">
        <v>535</v>
      </c>
      <c r="D128" s="2" t="s">
        <v>58</v>
      </c>
      <c r="E128" s="39"/>
      <c r="F128" s="39"/>
      <c r="G128" s="39"/>
      <c r="H128" s="39"/>
      <c r="I128" s="39"/>
      <c r="J128" s="39"/>
      <c r="K128" s="39"/>
      <c r="L128" s="39"/>
    </row>
    <row r="129" spans="1:12" s="12" customFormat="1" ht="35" customHeight="1" x14ac:dyDescent="0.35">
      <c r="A129" s="131" t="s">
        <v>480</v>
      </c>
      <c r="B129" s="131"/>
      <c r="C129" s="131"/>
      <c r="D129" s="2"/>
      <c r="E129" s="39"/>
      <c r="F129" s="39"/>
      <c r="G129" s="39"/>
      <c r="H129" s="39"/>
      <c r="I129" s="39"/>
      <c r="J129" s="39"/>
      <c r="K129" s="39"/>
      <c r="L129" s="39"/>
    </row>
    <row r="130" spans="1:12" s="12" customFormat="1" ht="15" x14ac:dyDescent="0.35">
      <c r="A130" s="92" t="s">
        <v>489</v>
      </c>
      <c r="B130" s="156" t="s">
        <v>477</v>
      </c>
      <c r="C130" s="156"/>
      <c r="D130" s="91"/>
      <c r="E130" s="39"/>
      <c r="F130" s="39"/>
      <c r="G130" s="39"/>
      <c r="H130" s="39"/>
      <c r="I130" s="39"/>
      <c r="J130" s="39"/>
      <c r="K130" s="39"/>
      <c r="L130" s="39"/>
    </row>
    <row r="131" spans="1:12" s="12" customFormat="1" ht="35" customHeight="1" x14ac:dyDescent="0.35">
      <c r="A131" s="2">
        <v>1</v>
      </c>
      <c r="B131" s="2" t="s">
        <v>73</v>
      </c>
      <c r="C131" s="1" t="s">
        <v>74</v>
      </c>
      <c r="D131" s="2" t="s">
        <v>58</v>
      </c>
      <c r="E131" s="39"/>
      <c r="F131" s="39"/>
      <c r="G131" s="39"/>
      <c r="H131" s="39"/>
      <c r="I131" s="39"/>
      <c r="J131" s="39"/>
      <c r="K131" s="39"/>
      <c r="L131" s="39"/>
    </row>
    <row r="132" spans="1:12" s="12" customFormat="1" ht="35" customHeight="1" x14ac:dyDescent="0.35">
      <c r="A132" s="2">
        <v>2</v>
      </c>
      <c r="B132" s="2" t="s">
        <v>75</v>
      </c>
      <c r="C132" s="1" t="s">
        <v>76</v>
      </c>
      <c r="D132" s="2" t="s">
        <v>58</v>
      </c>
      <c r="E132" s="39"/>
      <c r="F132" s="39"/>
      <c r="G132" s="39"/>
      <c r="H132" s="39"/>
      <c r="I132" s="39"/>
      <c r="J132" s="39"/>
      <c r="K132" s="39"/>
      <c r="L132" s="39"/>
    </row>
    <row r="133" spans="1:12" s="12" customFormat="1" ht="35" customHeight="1" x14ac:dyDescent="0.35">
      <c r="A133" s="2">
        <v>3</v>
      </c>
      <c r="B133" s="2" t="s">
        <v>93</v>
      </c>
      <c r="C133" s="1" t="s">
        <v>94</v>
      </c>
      <c r="D133" s="2" t="s">
        <v>58</v>
      </c>
      <c r="E133" s="39"/>
      <c r="F133" s="39"/>
      <c r="G133" s="39"/>
      <c r="H133" s="39"/>
      <c r="I133" s="39"/>
      <c r="J133" s="39"/>
      <c r="K133" s="39"/>
      <c r="L133" s="39"/>
    </row>
    <row r="134" spans="1:12" s="12" customFormat="1" ht="35" customHeight="1" x14ac:dyDescent="0.35">
      <c r="A134" s="2">
        <v>4</v>
      </c>
      <c r="B134" s="2" t="s">
        <v>134</v>
      </c>
      <c r="C134" s="1" t="s">
        <v>135</v>
      </c>
      <c r="D134" s="2" t="s">
        <v>58</v>
      </c>
      <c r="E134" s="39"/>
      <c r="F134" s="39"/>
      <c r="G134" s="39"/>
      <c r="H134" s="39"/>
      <c r="I134" s="39"/>
      <c r="J134" s="39"/>
      <c r="K134" s="39"/>
      <c r="L134" s="39"/>
    </row>
    <row r="135" spans="1:12" s="12" customFormat="1" ht="35" customHeight="1" x14ac:dyDescent="0.35">
      <c r="A135" s="2">
        <v>5</v>
      </c>
      <c r="B135" s="2" t="s">
        <v>528</v>
      </c>
      <c r="C135" s="1" t="s">
        <v>529</v>
      </c>
      <c r="D135" s="2" t="s">
        <v>58</v>
      </c>
      <c r="E135" s="39"/>
      <c r="F135" s="39"/>
      <c r="G135" s="39"/>
      <c r="H135" s="39"/>
      <c r="I135" s="39"/>
      <c r="J135" s="39"/>
      <c r="K135" s="39"/>
      <c r="L135" s="39"/>
    </row>
    <row r="136" spans="1:12" s="12" customFormat="1" ht="35" customHeight="1" x14ac:dyDescent="0.35">
      <c r="A136" s="2">
        <v>6</v>
      </c>
      <c r="B136" s="2" t="s">
        <v>180</v>
      </c>
      <c r="C136" s="1" t="s">
        <v>181</v>
      </c>
      <c r="D136" s="2" t="s">
        <v>58</v>
      </c>
      <c r="E136" s="39"/>
      <c r="F136" s="39"/>
      <c r="G136" s="39"/>
      <c r="H136" s="39"/>
      <c r="I136" s="39"/>
      <c r="J136" s="39"/>
      <c r="K136" s="39"/>
      <c r="L136" s="39"/>
    </row>
    <row r="137" spans="1:12" s="12" customFormat="1" ht="35" customHeight="1" x14ac:dyDescent="0.35">
      <c r="A137" s="2">
        <v>7</v>
      </c>
      <c r="B137" s="2" t="s">
        <v>182</v>
      </c>
      <c r="C137" s="1" t="s">
        <v>183</v>
      </c>
      <c r="D137" s="2" t="s">
        <v>58</v>
      </c>
      <c r="E137" s="39"/>
      <c r="F137" s="39"/>
      <c r="G137" s="39"/>
      <c r="H137" s="39"/>
      <c r="I137" s="39"/>
      <c r="J137" s="39"/>
      <c r="K137" s="39"/>
      <c r="L137" s="39"/>
    </row>
    <row r="138" spans="1:12" s="12" customFormat="1" ht="35" customHeight="1" x14ac:dyDescent="0.35">
      <c r="A138" s="2">
        <v>8</v>
      </c>
      <c r="B138" s="2" t="s">
        <v>184</v>
      </c>
      <c r="C138" s="1" t="s">
        <v>185</v>
      </c>
      <c r="D138" s="2" t="s">
        <v>58</v>
      </c>
      <c r="E138" s="39"/>
      <c r="F138" s="39"/>
      <c r="G138" s="39"/>
      <c r="H138" s="39"/>
      <c r="I138" s="39"/>
      <c r="J138" s="39"/>
      <c r="K138" s="39"/>
      <c r="L138" s="39"/>
    </row>
    <row r="139" spans="1:12" s="12" customFormat="1" ht="35" customHeight="1" x14ac:dyDescent="0.35">
      <c r="A139" s="2">
        <v>9</v>
      </c>
      <c r="B139" s="2" t="s">
        <v>186</v>
      </c>
      <c r="C139" s="1" t="s">
        <v>187</v>
      </c>
      <c r="D139" s="2" t="s">
        <v>58</v>
      </c>
      <c r="E139" s="39"/>
      <c r="F139" s="39"/>
      <c r="G139" s="39"/>
      <c r="H139" s="39"/>
      <c r="I139" s="39"/>
      <c r="J139" s="39"/>
      <c r="K139" s="39"/>
      <c r="L139" s="39"/>
    </row>
    <row r="140" spans="1:12" s="12" customFormat="1" ht="35" customHeight="1" x14ac:dyDescent="0.35">
      <c r="A140" s="2">
        <v>10</v>
      </c>
      <c r="B140" s="2" t="s">
        <v>218</v>
      </c>
      <c r="C140" s="1" t="s">
        <v>219</v>
      </c>
      <c r="D140" s="2" t="s">
        <v>58</v>
      </c>
      <c r="E140" s="39"/>
      <c r="F140" s="39"/>
      <c r="G140" s="39"/>
      <c r="H140" s="39"/>
      <c r="I140" s="39"/>
      <c r="J140" s="39"/>
      <c r="K140" s="39"/>
      <c r="L140" s="39"/>
    </row>
    <row r="141" spans="1:12" s="12" customFormat="1" ht="35" customHeight="1" x14ac:dyDescent="0.35">
      <c r="A141" s="2">
        <v>11</v>
      </c>
      <c r="B141" s="2" t="s">
        <v>297</v>
      </c>
      <c r="C141" s="1" t="s">
        <v>298</v>
      </c>
      <c r="D141" s="2" t="s">
        <v>58</v>
      </c>
      <c r="E141" s="39"/>
      <c r="F141" s="39"/>
      <c r="G141" s="39"/>
      <c r="H141" s="39"/>
      <c r="I141" s="39"/>
      <c r="J141" s="39"/>
      <c r="K141" s="39"/>
      <c r="L141" s="39"/>
    </row>
    <row r="142" spans="1:12" s="12" customFormat="1" ht="35" customHeight="1" x14ac:dyDescent="0.35">
      <c r="A142" s="2">
        <v>12</v>
      </c>
      <c r="B142" s="2" t="s">
        <v>299</v>
      </c>
      <c r="C142" s="1" t="s">
        <v>300</v>
      </c>
      <c r="D142" s="2" t="s">
        <v>58</v>
      </c>
      <c r="E142" s="39"/>
      <c r="F142" s="39"/>
      <c r="G142" s="39"/>
      <c r="H142" s="39"/>
      <c r="I142" s="39"/>
      <c r="J142" s="39"/>
      <c r="K142" s="39"/>
      <c r="L142" s="39"/>
    </row>
    <row r="143" spans="1:12" s="12" customFormat="1" ht="35" customHeight="1" x14ac:dyDescent="0.35">
      <c r="A143" s="2">
        <v>13</v>
      </c>
      <c r="B143" s="2" t="s">
        <v>301</v>
      </c>
      <c r="C143" s="1" t="s">
        <v>302</v>
      </c>
      <c r="D143" s="2" t="s">
        <v>58</v>
      </c>
      <c r="E143" s="39"/>
      <c r="F143" s="39"/>
      <c r="G143" s="39"/>
      <c r="H143" s="39"/>
      <c r="I143" s="39"/>
      <c r="J143" s="39"/>
      <c r="K143" s="39"/>
      <c r="L143" s="39"/>
    </row>
    <row r="144" spans="1:12" s="12" customFormat="1" ht="35" customHeight="1" x14ac:dyDescent="0.35">
      <c r="A144" s="2">
        <v>14</v>
      </c>
      <c r="B144" s="2" t="s">
        <v>325</v>
      </c>
      <c r="C144" s="1" t="s">
        <v>561</v>
      </c>
      <c r="D144" s="2" t="s">
        <v>58</v>
      </c>
      <c r="E144" s="39"/>
      <c r="F144" s="39"/>
      <c r="G144" s="39"/>
      <c r="H144" s="39"/>
      <c r="I144" s="39"/>
      <c r="J144" s="39"/>
      <c r="K144" s="39"/>
      <c r="L144" s="39"/>
    </row>
    <row r="145" spans="1:12" s="12" customFormat="1" ht="35" customHeight="1" x14ac:dyDescent="0.35">
      <c r="A145" s="2">
        <v>15</v>
      </c>
      <c r="B145" s="2" t="s">
        <v>352</v>
      </c>
      <c r="C145" s="1" t="s">
        <v>353</v>
      </c>
      <c r="D145" s="2" t="s">
        <v>58</v>
      </c>
      <c r="E145" s="39"/>
      <c r="F145" s="39"/>
      <c r="G145" s="39"/>
      <c r="H145" s="39"/>
      <c r="I145" s="39"/>
      <c r="J145" s="39"/>
      <c r="K145" s="39"/>
      <c r="L145" s="39"/>
    </row>
    <row r="146" spans="1:12" s="12" customFormat="1" ht="35" customHeight="1" x14ac:dyDescent="0.35">
      <c r="A146" s="2">
        <v>16</v>
      </c>
      <c r="B146" s="2" t="s">
        <v>354</v>
      </c>
      <c r="C146" s="1" t="s">
        <v>355</v>
      </c>
      <c r="D146" s="2" t="s">
        <v>58</v>
      </c>
      <c r="E146" s="39"/>
      <c r="F146" s="39"/>
      <c r="G146" s="39"/>
      <c r="H146" s="39"/>
      <c r="I146" s="39"/>
      <c r="J146" s="39"/>
      <c r="K146" s="39"/>
      <c r="L146" s="39"/>
    </row>
    <row r="147" spans="1:12" s="12" customFormat="1" ht="35" customHeight="1" x14ac:dyDescent="0.35">
      <c r="A147" s="2">
        <v>17</v>
      </c>
      <c r="B147" s="2" t="s">
        <v>364</v>
      </c>
      <c r="C147" s="97" t="s">
        <v>365</v>
      </c>
      <c r="D147" s="2" t="s">
        <v>58</v>
      </c>
      <c r="E147" s="39"/>
      <c r="F147" s="39"/>
      <c r="G147" s="39"/>
      <c r="H147" s="39"/>
      <c r="I147" s="39"/>
      <c r="J147" s="39"/>
      <c r="K147" s="39"/>
      <c r="L147" s="39"/>
    </row>
    <row r="148" spans="1:12" s="12" customFormat="1" ht="35" customHeight="1" x14ac:dyDescent="0.35">
      <c r="A148" s="2">
        <v>18</v>
      </c>
      <c r="B148" s="2" t="s">
        <v>438</v>
      </c>
      <c r="C148" s="1" t="s">
        <v>447</v>
      </c>
      <c r="D148" s="2" t="s">
        <v>58</v>
      </c>
      <c r="E148" s="39"/>
      <c r="F148" s="39"/>
      <c r="G148" s="39"/>
      <c r="H148" s="39"/>
      <c r="I148" s="39"/>
      <c r="J148" s="39"/>
      <c r="K148" s="39"/>
      <c r="L148" s="39"/>
    </row>
    <row r="149" spans="1:12" s="12" customFormat="1" ht="35" customHeight="1" x14ac:dyDescent="0.35">
      <c r="A149" s="2">
        <v>19</v>
      </c>
      <c r="B149" s="2" t="s">
        <v>435</v>
      </c>
      <c r="C149" s="1" t="s">
        <v>444</v>
      </c>
      <c r="D149" s="2" t="s">
        <v>58</v>
      </c>
      <c r="E149" s="39"/>
      <c r="F149" s="39"/>
      <c r="G149" s="39"/>
      <c r="H149" s="39"/>
      <c r="I149" s="39"/>
      <c r="J149" s="39"/>
      <c r="K149" s="39"/>
      <c r="L149" s="39"/>
    </row>
    <row r="150" spans="1:12" s="12" customFormat="1" ht="35" customHeight="1" x14ac:dyDescent="0.35">
      <c r="A150" s="131" t="s">
        <v>480</v>
      </c>
      <c r="B150" s="131"/>
      <c r="C150" s="131"/>
      <c r="D150" s="2"/>
      <c r="E150" s="39"/>
      <c r="F150" s="39"/>
      <c r="G150" s="39"/>
      <c r="H150" s="39"/>
      <c r="I150" s="39"/>
      <c r="J150" s="39"/>
      <c r="K150" s="39"/>
      <c r="L150" s="39"/>
    </row>
    <row r="151" spans="1:12" s="12" customFormat="1" ht="15" x14ac:dyDescent="0.35">
      <c r="A151" s="92" t="s">
        <v>490</v>
      </c>
      <c r="B151" s="156" t="s">
        <v>478</v>
      </c>
      <c r="C151" s="156"/>
      <c r="D151" s="91"/>
      <c r="E151" s="39"/>
      <c r="F151" s="39"/>
      <c r="G151" s="39"/>
      <c r="H151" s="39"/>
      <c r="I151" s="39"/>
      <c r="J151" s="39"/>
      <c r="K151" s="39"/>
      <c r="L151" s="39"/>
    </row>
    <row r="152" spans="1:12" s="12" customFormat="1" ht="35" customHeight="1" x14ac:dyDescent="0.35">
      <c r="A152" s="2">
        <v>1</v>
      </c>
      <c r="B152" s="2" t="s">
        <v>56</v>
      </c>
      <c r="C152" s="1" t="s">
        <v>57</v>
      </c>
      <c r="D152" s="2" t="s">
        <v>58</v>
      </c>
      <c r="E152" s="39"/>
      <c r="F152" s="39"/>
      <c r="G152" s="39"/>
      <c r="H152" s="39"/>
      <c r="I152" s="39"/>
      <c r="J152" s="39"/>
      <c r="K152" s="39"/>
      <c r="L152" s="39"/>
    </row>
    <row r="153" spans="1:12" s="12" customFormat="1" ht="35" customHeight="1" x14ac:dyDescent="0.35">
      <c r="A153" s="2">
        <v>2</v>
      </c>
      <c r="B153" s="2" t="s">
        <v>77</v>
      </c>
      <c r="C153" s="1" t="s">
        <v>78</v>
      </c>
      <c r="D153" s="2" t="s">
        <v>58</v>
      </c>
      <c r="E153" s="39"/>
      <c r="F153" s="39"/>
      <c r="G153" s="39"/>
      <c r="H153" s="39"/>
      <c r="I153" s="39"/>
      <c r="J153" s="39"/>
      <c r="K153" s="39"/>
      <c r="L153" s="39"/>
    </row>
    <row r="154" spans="1:12" s="12" customFormat="1" ht="35" customHeight="1" x14ac:dyDescent="0.35">
      <c r="A154" s="2">
        <v>3</v>
      </c>
      <c r="B154" s="2" t="s">
        <v>79</v>
      </c>
      <c r="C154" s="1" t="s">
        <v>80</v>
      </c>
      <c r="D154" s="2" t="s">
        <v>58</v>
      </c>
      <c r="E154" s="39"/>
      <c r="F154" s="39"/>
      <c r="G154" s="39"/>
      <c r="H154" s="39"/>
      <c r="I154" s="39"/>
      <c r="J154" s="39"/>
      <c r="K154" s="39"/>
      <c r="L154" s="39"/>
    </row>
    <row r="155" spans="1:12" s="12" customFormat="1" ht="35" customHeight="1" x14ac:dyDescent="0.35">
      <c r="A155" s="2">
        <v>4</v>
      </c>
      <c r="B155" s="2" t="s">
        <v>81</v>
      </c>
      <c r="C155" s="1" t="s">
        <v>82</v>
      </c>
      <c r="D155" s="2" t="s">
        <v>58</v>
      </c>
      <c r="E155" s="39"/>
      <c r="F155" s="39"/>
      <c r="G155" s="39"/>
      <c r="H155" s="39"/>
      <c r="I155" s="39"/>
      <c r="J155" s="39"/>
      <c r="K155" s="39"/>
      <c r="L155" s="39"/>
    </row>
    <row r="156" spans="1:12" s="12" customFormat="1" ht="35" customHeight="1" x14ac:dyDescent="0.35">
      <c r="A156" s="2">
        <v>5</v>
      </c>
      <c r="B156" s="2" t="s">
        <v>83</v>
      </c>
      <c r="C156" s="1" t="s">
        <v>84</v>
      </c>
      <c r="D156" s="2" t="s">
        <v>58</v>
      </c>
      <c r="E156" s="39"/>
      <c r="F156" s="39"/>
      <c r="G156" s="39"/>
      <c r="H156" s="39"/>
      <c r="I156" s="39"/>
      <c r="J156" s="39"/>
      <c r="K156" s="39"/>
      <c r="L156" s="39"/>
    </row>
    <row r="157" spans="1:12" s="12" customFormat="1" ht="35" customHeight="1" x14ac:dyDescent="0.35">
      <c r="A157" s="2">
        <v>6</v>
      </c>
      <c r="B157" s="2" t="s">
        <v>85</v>
      </c>
      <c r="C157" s="1" t="s">
        <v>86</v>
      </c>
      <c r="D157" s="2" t="s">
        <v>58</v>
      </c>
      <c r="E157" s="39"/>
      <c r="F157" s="39"/>
      <c r="G157" s="39"/>
      <c r="H157" s="39"/>
      <c r="I157" s="39"/>
      <c r="J157" s="39"/>
      <c r="K157" s="39"/>
      <c r="L157" s="39"/>
    </row>
    <row r="158" spans="1:12" s="12" customFormat="1" ht="35" customHeight="1" x14ac:dyDescent="0.35">
      <c r="A158" s="2">
        <v>7</v>
      </c>
      <c r="B158" s="2" t="s">
        <v>87</v>
      </c>
      <c r="C158" s="1" t="s">
        <v>88</v>
      </c>
      <c r="D158" s="2" t="s">
        <v>58</v>
      </c>
      <c r="E158" s="39"/>
      <c r="F158" s="39"/>
      <c r="G158" s="39"/>
      <c r="H158" s="39"/>
      <c r="I158" s="39"/>
      <c r="J158" s="39"/>
      <c r="K158" s="39"/>
      <c r="L158" s="39"/>
    </row>
    <row r="159" spans="1:12" s="12" customFormat="1" ht="35" customHeight="1" x14ac:dyDescent="0.35">
      <c r="A159" s="2">
        <v>8</v>
      </c>
      <c r="B159" s="2" t="s">
        <v>89</v>
      </c>
      <c r="C159" s="1" t="s">
        <v>90</v>
      </c>
      <c r="D159" s="2" t="s">
        <v>58</v>
      </c>
      <c r="E159" s="39"/>
      <c r="F159" s="39"/>
      <c r="G159" s="39"/>
      <c r="H159" s="39"/>
      <c r="I159" s="39"/>
      <c r="J159" s="39"/>
      <c r="K159" s="39"/>
      <c r="L159" s="39"/>
    </row>
    <row r="160" spans="1:12" s="12" customFormat="1" ht="35" customHeight="1" x14ac:dyDescent="0.35">
      <c r="A160" s="2">
        <v>9</v>
      </c>
      <c r="B160" s="2" t="s">
        <v>91</v>
      </c>
      <c r="C160" s="1" t="s">
        <v>92</v>
      </c>
      <c r="D160" s="2" t="s">
        <v>58</v>
      </c>
      <c r="E160" s="39"/>
      <c r="F160" s="39"/>
      <c r="G160" s="39"/>
      <c r="H160" s="39"/>
      <c r="I160" s="39"/>
      <c r="J160" s="39"/>
      <c r="K160" s="39"/>
      <c r="L160" s="39"/>
    </row>
    <row r="161" spans="1:12" s="12" customFormat="1" ht="35" customHeight="1" x14ac:dyDescent="0.35">
      <c r="A161" s="2">
        <v>10</v>
      </c>
      <c r="B161" s="2" t="s">
        <v>124</v>
      </c>
      <c r="C161" s="1" t="s">
        <v>125</v>
      </c>
      <c r="D161" s="2" t="s">
        <v>58</v>
      </c>
      <c r="E161" s="39"/>
      <c r="F161" s="39"/>
      <c r="G161" s="39"/>
      <c r="H161" s="39"/>
      <c r="I161" s="39"/>
      <c r="J161" s="39"/>
      <c r="K161" s="39"/>
      <c r="L161" s="39"/>
    </row>
    <row r="162" spans="1:12" s="12" customFormat="1" ht="35" customHeight="1" x14ac:dyDescent="0.35">
      <c r="A162" s="2">
        <v>11</v>
      </c>
      <c r="B162" s="2" t="s">
        <v>126</v>
      </c>
      <c r="C162" s="1" t="s">
        <v>127</v>
      </c>
      <c r="D162" s="2" t="s">
        <v>58</v>
      </c>
      <c r="E162" s="39"/>
      <c r="F162" s="39"/>
      <c r="G162" s="39"/>
      <c r="H162" s="39"/>
      <c r="I162" s="39"/>
      <c r="J162" s="39"/>
      <c r="K162" s="39"/>
      <c r="L162" s="39"/>
    </row>
    <row r="163" spans="1:12" s="12" customFormat="1" ht="35" customHeight="1" x14ac:dyDescent="0.35">
      <c r="A163" s="2">
        <v>12</v>
      </c>
      <c r="B163" s="2" t="s">
        <v>128</v>
      </c>
      <c r="C163" s="1" t="s">
        <v>129</v>
      </c>
      <c r="D163" s="2" t="s">
        <v>58</v>
      </c>
      <c r="E163" s="39"/>
      <c r="F163" s="39"/>
      <c r="G163" s="39"/>
      <c r="H163" s="39"/>
      <c r="I163" s="39"/>
      <c r="J163" s="39"/>
      <c r="K163" s="39"/>
      <c r="L163" s="39"/>
    </row>
    <row r="164" spans="1:12" s="12" customFormat="1" ht="35" customHeight="1" x14ac:dyDescent="0.35">
      <c r="A164" s="2">
        <v>13</v>
      </c>
      <c r="B164" s="2" t="s">
        <v>132</v>
      </c>
      <c r="C164" s="1" t="s">
        <v>133</v>
      </c>
      <c r="D164" s="2" t="s">
        <v>58</v>
      </c>
      <c r="E164" s="39"/>
      <c r="F164" s="39"/>
      <c r="G164" s="39"/>
      <c r="H164" s="39"/>
      <c r="I164" s="39"/>
      <c r="J164" s="39"/>
      <c r="K164" s="39"/>
      <c r="L164" s="39"/>
    </row>
    <row r="165" spans="1:12" s="12" customFormat="1" ht="35" customHeight="1" x14ac:dyDescent="0.35">
      <c r="A165" s="2">
        <v>14</v>
      </c>
      <c r="B165" s="2" t="s">
        <v>136</v>
      </c>
      <c r="C165" s="1" t="s">
        <v>137</v>
      </c>
      <c r="D165" s="2" t="s">
        <v>58</v>
      </c>
      <c r="E165" s="39"/>
      <c r="F165" s="39"/>
      <c r="G165" s="39"/>
      <c r="H165" s="39"/>
      <c r="I165" s="39"/>
      <c r="J165" s="39"/>
      <c r="K165" s="39"/>
      <c r="L165" s="39"/>
    </row>
    <row r="166" spans="1:12" s="12" customFormat="1" ht="35" customHeight="1" x14ac:dyDescent="0.35">
      <c r="A166" s="2">
        <v>15</v>
      </c>
      <c r="B166" s="2" t="s">
        <v>156</v>
      </c>
      <c r="C166" s="1" t="s">
        <v>157</v>
      </c>
      <c r="D166" s="2" t="s">
        <v>58</v>
      </c>
      <c r="E166" s="39"/>
      <c r="F166" s="39"/>
      <c r="G166" s="39"/>
      <c r="H166" s="39"/>
      <c r="I166" s="39"/>
      <c r="J166" s="39"/>
      <c r="K166" s="39"/>
      <c r="L166" s="39"/>
    </row>
    <row r="167" spans="1:12" s="12" customFormat="1" ht="35" customHeight="1" x14ac:dyDescent="0.35">
      <c r="A167" s="2">
        <v>16</v>
      </c>
      <c r="B167" s="2" t="s">
        <v>158</v>
      </c>
      <c r="C167" s="1" t="s">
        <v>159</v>
      </c>
      <c r="D167" s="2" t="s">
        <v>58</v>
      </c>
      <c r="E167" s="39"/>
      <c r="F167" s="39"/>
      <c r="G167" s="39"/>
      <c r="H167" s="39"/>
      <c r="I167" s="39"/>
      <c r="J167" s="39"/>
      <c r="K167" s="39"/>
      <c r="L167" s="39"/>
    </row>
    <row r="168" spans="1:12" s="12" customFormat="1" ht="35" customHeight="1" x14ac:dyDescent="0.35">
      <c r="A168" s="2">
        <v>17</v>
      </c>
      <c r="B168" s="2" t="s">
        <v>160</v>
      </c>
      <c r="C168" s="1" t="s">
        <v>161</v>
      </c>
      <c r="D168" s="2" t="s">
        <v>58</v>
      </c>
      <c r="E168" s="39"/>
      <c r="F168" s="39"/>
      <c r="G168" s="39"/>
      <c r="H168" s="39"/>
      <c r="I168" s="39"/>
      <c r="J168" s="39"/>
      <c r="K168" s="39"/>
      <c r="L168" s="39"/>
    </row>
    <row r="169" spans="1:12" s="12" customFormat="1" ht="35" customHeight="1" x14ac:dyDescent="0.35">
      <c r="A169" s="2">
        <v>18</v>
      </c>
      <c r="B169" s="2" t="s">
        <v>164</v>
      </c>
      <c r="C169" s="1" t="s">
        <v>165</v>
      </c>
      <c r="D169" s="2" t="s">
        <v>58</v>
      </c>
      <c r="E169" s="39"/>
      <c r="F169" s="39"/>
      <c r="G169" s="39"/>
      <c r="H169" s="39"/>
      <c r="I169" s="39"/>
      <c r="J169" s="39"/>
      <c r="K169" s="39"/>
      <c r="L169" s="39"/>
    </row>
    <row r="170" spans="1:12" s="12" customFormat="1" ht="35" customHeight="1" x14ac:dyDescent="0.35">
      <c r="A170" s="2">
        <v>19</v>
      </c>
      <c r="B170" s="2" t="s">
        <v>166</v>
      </c>
      <c r="C170" s="1" t="s">
        <v>167</v>
      </c>
      <c r="D170" s="2" t="s">
        <v>58</v>
      </c>
      <c r="E170" s="39"/>
      <c r="F170" s="39"/>
      <c r="G170" s="39"/>
      <c r="H170" s="39"/>
      <c r="I170" s="39"/>
      <c r="J170" s="39"/>
      <c r="K170" s="39"/>
      <c r="L170" s="39"/>
    </row>
    <row r="171" spans="1:12" s="12" customFormat="1" ht="35" customHeight="1" x14ac:dyDescent="0.35">
      <c r="A171" s="2">
        <v>20</v>
      </c>
      <c r="B171" s="2" t="s">
        <v>172</v>
      </c>
      <c r="C171" s="1" t="s">
        <v>173</v>
      </c>
      <c r="D171" s="2" t="s">
        <v>58</v>
      </c>
      <c r="E171" s="39"/>
      <c r="F171" s="39"/>
      <c r="G171" s="39"/>
      <c r="H171" s="39"/>
      <c r="I171" s="39"/>
      <c r="J171" s="39"/>
      <c r="K171" s="39"/>
      <c r="L171" s="39"/>
    </row>
    <row r="172" spans="1:12" s="12" customFormat="1" ht="35" customHeight="1" x14ac:dyDescent="0.35">
      <c r="A172" s="2">
        <v>21</v>
      </c>
      <c r="B172" s="2" t="s">
        <v>196</v>
      </c>
      <c r="C172" s="1" t="s">
        <v>197</v>
      </c>
      <c r="D172" s="2" t="s">
        <v>58</v>
      </c>
      <c r="E172" s="39"/>
      <c r="F172" s="39"/>
      <c r="G172" s="39"/>
      <c r="H172" s="39"/>
      <c r="I172" s="39"/>
      <c r="J172" s="39"/>
      <c r="K172" s="39"/>
      <c r="L172" s="39"/>
    </row>
    <row r="173" spans="1:12" s="12" customFormat="1" ht="35" customHeight="1" x14ac:dyDescent="0.35">
      <c r="A173" s="2">
        <v>22</v>
      </c>
      <c r="B173" s="2" t="s">
        <v>198</v>
      </c>
      <c r="C173" s="1" t="s">
        <v>199</v>
      </c>
      <c r="D173" s="2" t="s">
        <v>58</v>
      </c>
      <c r="E173" s="39"/>
      <c r="F173" s="39"/>
      <c r="G173" s="39"/>
      <c r="H173" s="39"/>
      <c r="I173" s="39"/>
      <c r="J173" s="39"/>
      <c r="K173" s="39"/>
      <c r="L173" s="39"/>
    </row>
    <row r="174" spans="1:12" s="12" customFormat="1" ht="35" customHeight="1" x14ac:dyDescent="0.35">
      <c r="A174" s="2">
        <v>23</v>
      </c>
      <c r="B174" s="2" t="s">
        <v>204</v>
      </c>
      <c r="C174" s="1" t="s">
        <v>205</v>
      </c>
      <c r="D174" s="2" t="s">
        <v>58</v>
      </c>
      <c r="E174" s="39"/>
      <c r="F174" s="39"/>
      <c r="G174" s="39"/>
      <c r="H174" s="39"/>
      <c r="I174" s="39"/>
      <c r="J174" s="39"/>
      <c r="K174" s="39"/>
      <c r="L174" s="39"/>
    </row>
    <row r="175" spans="1:12" s="12" customFormat="1" ht="35" customHeight="1" x14ac:dyDescent="0.35">
      <c r="A175" s="2">
        <v>24</v>
      </c>
      <c r="B175" s="2" t="s">
        <v>206</v>
      </c>
      <c r="C175" s="1" t="s">
        <v>207</v>
      </c>
      <c r="D175" s="2" t="s">
        <v>58</v>
      </c>
      <c r="E175" s="39"/>
      <c r="F175" s="39"/>
      <c r="G175" s="39"/>
      <c r="H175" s="39"/>
      <c r="I175" s="39"/>
      <c r="J175" s="39"/>
      <c r="K175" s="39"/>
      <c r="L175" s="39"/>
    </row>
    <row r="176" spans="1:12" s="12" customFormat="1" ht="35" customHeight="1" x14ac:dyDescent="0.35">
      <c r="A176" s="2">
        <v>25</v>
      </c>
      <c r="B176" s="2" t="s">
        <v>210</v>
      </c>
      <c r="C176" s="1" t="s">
        <v>211</v>
      </c>
      <c r="D176" s="2" t="s">
        <v>58</v>
      </c>
      <c r="E176" s="39"/>
      <c r="F176" s="39"/>
      <c r="G176" s="39"/>
      <c r="H176" s="39"/>
      <c r="I176" s="39"/>
      <c r="J176" s="39"/>
      <c r="K176" s="39"/>
      <c r="L176" s="39"/>
    </row>
    <row r="177" spans="1:12" s="12" customFormat="1" ht="35" customHeight="1" x14ac:dyDescent="0.35">
      <c r="A177" s="2">
        <v>26</v>
      </c>
      <c r="B177" s="2" t="s">
        <v>224</v>
      </c>
      <c r="C177" s="1" t="s">
        <v>225</v>
      </c>
      <c r="D177" s="2" t="s">
        <v>58</v>
      </c>
      <c r="E177" s="39"/>
      <c r="F177" s="39"/>
      <c r="G177" s="39"/>
      <c r="H177" s="39"/>
      <c r="I177" s="39"/>
      <c r="J177" s="39"/>
      <c r="K177" s="39"/>
      <c r="L177" s="39"/>
    </row>
    <row r="178" spans="1:12" s="12" customFormat="1" ht="35" customHeight="1" x14ac:dyDescent="0.35">
      <c r="A178" s="2">
        <v>27</v>
      </c>
      <c r="B178" s="2" t="s">
        <v>240</v>
      </c>
      <c r="C178" s="1" t="s">
        <v>241</v>
      </c>
      <c r="D178" s="2" t="s">
        <v>58</v>
      </c>
      <c r="E178" s="39"/>
      <c r="F178" s="39"/>
      <c r="G178" s="39"/>
      <c r="H178" s="39"/>
      <c r="I178" s="39"/>
      <c r="J178" s="39"/>
      <c r="K178" s="39"/>
      <c r="L178" s="39"/>
    </row>
    <row r="179" spans="1:12" s="12" customFormat="1" ht="35" customHeight="1" x14ac:dyDescent="0.35">
      <c r="A179" s="2">
        <v>28</v>
      </c>
      <c r="B179" s="2" t="s">
        <v>242</v>
      </c>
      <c r="C179" s="1" t="s">
        <v>243</v>
      </c>
      <c r="D179" s="2" t="s">
        <v>58</v>
      </c>
      <c r="E179" s="39"/>
      <c r="F179" s="39"/>
      <c r="G179" s="39"/>
      <c r="H179" s="39"/>
      <c r="I179" s="39"/>
      <c r="J179" s="39"/>
      <c r="K179" s="39"/>
      <c r="L179" s="39"/>
    </row>
    <row r="180" spans="1:12" s="12" customFormat="1" ht="35" customHeight="1" x14ac:dyDescent="0.35">
      <c r="A180" s="2">
        <v>29</v>
      </c>
      <c r="B180" s="2" t="s">
        <v>244</v>
      </c>
      <c r="C180" s="1" t="s">
        <v>245</v>
      </c>
      <c r="D180" s="2" t="s">
        <v>58</v>
      </c>
      <c r="E180" s="39"/>
      <c r="F180" s="39"/>
      <c r="G180" s="39"/>
      <c r="H180" s="39"/>
      <c r="I180" s="39"/>
      <c r="J180" s="39"/>
      <c r="K180" s="39"/>
      <c r="L180" s="39"/>
    </row>
    <row r="181" spans="1:12" s="12" customFormat="1" ht="35" customHeight="1" x14ac:dyDescent="0.35">
      <c r="A181" s="2">
        <v>30</v>
      </c>
      <c r="B181" s="2" t="s">
        <v>246</v>
      </c>
      <c r="C181" s="1" t="s">
        <v>247</v>
      </c>
      <c r="D181" s="2" t="s">
        <v>58</v>
      </c>
      <c r="E181" s="39"/>
      <c r="F181" s="39"/>
      <c r="G181" s="39"/>
      <c r="H181" s="39"/>
      <c r="I181" s="39"/>
      <c r="J181" s="39"/>
      <c r="K181" s="39"/>
      <c r="L181" s="39"/>
    </row>
    <row r="182" spans="1:12" s="12" customFormat="1" ht="35" customHeight="1" x14ac:dyDescent="0.35">
      <c r="A182" s="2">
        <v>31</v>
      </c>
      <c r="B182" s="2" t="s">
        <v>248</v>
      </c>
      <c r="C182" s="1" t="s">
        <v>249</v>
      </c>
      <c r="D182" s="2" t="s">
        <v>58</v>
      </c>
      <c r="E182" s="39"/>
      <c r="F182" s="39"/>
      <c r="G182" s="39"/>
      <c r="H182" s="39"/>
      <c r="I182" s="39"/>
      <c r="J182" s="39"/>
      <c r="K182" s="39"/>
      <c r="L182" s="39"/>
    </row>
    <row r="183" spans="1:12" s="12" customFormat="1" ht="35" customHeight="1" x14ac:dyDescent="0.35">
      <c r="A183" s="2">
        <v>32</v>
      </c>
      <c r="B183" s="2" t="s">
        <v>274</v>
      </c>
      <c r="C183" s="1" t="s">
        <v>275</v>
      </c>
      <c r="D183" s="2" t="s">
        <v>58</v>
      </c>
      <c r="E183" s="39"/>
      <c r="F183" s="39"/>
      <c r="G183" s="39"/>
      <c r="H183" s="39"/>
      <c r="I183" s="39"/>
      <c r="J183" s="39"/>
      <c r="K183" s="39"/>
      <c r="L183" s="39"/>
    </row>
    <row r="184" spans="1:12" s="12" customFormat="1" ht="35" customHeight="1" x14ac:dyDescent="0.35">
      <c r="A184" s="2">
        <v>33</v>
      </c>
      <c r="B184" s="2" t="s">
        <v>276</v>
      </c>
      <c r="C184" s="1" t="s">
        <v>277</v>
      </c>
      <c r="D184" s="2" t="s">
        <v>58</v>
      </c>
      <c r="E184" s="39"/>
      <c r="F184" s="39"/>
      <c r="G184" s="39"/>
      <c r="H184" s="39"/>
      <c r="I184" s="39"/>
      <c r="J184" s="39"/>
      <c r="K184" s="39"/>
      <c r="L184" s="39"/>
    </row>
    <row r="185" spans="1:12" s="12" customFormat="1" ht="35" customHeight="1" x14ac:dyDescent="0.35">
      <c r="A185" s="2">
        <v>34</v>
      </c>
      <c r="B185" s="2" t="s">
        <v>280</v>
      </c>
      <c r="C185" s="1" t="s">
        <v>281</v>
      </c>
      <c r="D185" s="2" t="s">
        <v>58</v>
      </c>
      <c r="E185" s="39"/>
      <c r="F185" s="39"/>
      <c r="G185" s="39"/>
      <c r="H185" s="39"/>
      <c r="I185" s="39"/>
      <c r="J185" s="39"/>
      <c r="K185" s="39"/>
      <c r="L185" s="39"/>
    </row>
    <row r="186" spans="1:12" s="12" customFormat="1" ht="35" customHeight="1" x14ac:dyDescent="0.35">
      <c r="A186" s="2">
        <v>35</v>
      </c>
      <c r="B186" s="2" t="s">
        <v>282</v>
      </c>
      <c r="C186" s="1" t="s">
        <v>283</v>
      </c>
      <c r="D186" s="2" t="s">
        <v>58</v>
      </c>
      <c r="E186" s="39"/>
      <c r="F186" s="39"/>
      <c r="G186" s="39"/>
      <c r="H186" s="39"/>
      <c r="I186" s="39"/>
      <c r="J186" s="39"/>
      <c r="K186" s="39"/>
      <c r="L186" s="39"/>
    </row>
    <row r="187" spans="1:12" s="12" customFormat="1" ht="35" customHeight="1" x14ac:dyDescent="0.35">
      <c r="A187" s="2">
        <v>36</v>
      </c>
      <c r="B187" s="2" t="s">
        <v>286</v>
      </c>
      <c r="C187" s="1" t="s">
        <v>287</v>
      </c>
      <c r="D187" s="2" t="s">
        <v>58</v>
      </c>
      <c r="E187" s="39"/>
      <c r="F187" s="39"/>
      <c r="G187" s="39"/>
      <c r="H187" s="39"/>
      <c r="I187" s="39"/>
      <c r="J187" s="39"/>
      <c r="K187" s="39"/>
      <c r="L187" s="39"/>
    </row>
    <row r="188" spans="1:12" s="12" customFormat="1" ht="35" customHeight="1" x14ac:dyDescent="0.35">
      <c r="A188" s="2">
        <v>37</v>
      </c>
      <c r="B188" s="2" t="s">
        <v>288</v>
      </c>
      <c r="C188" s="1" t="s">
        <v>289</v>
      </c>
      <c r="D188" s="2" t="s">
        <v>58</v>
      </c>
      <c r="E188" s="39"/>
      <c r="F188" s="39"/>
      <c r="G188" s="39"/>
      <c r="H188" s="39"/>
      <c r="I188" s="39"/>
      <c r="J188" s="39"/>
      <c r="K188" s="39"/>
      <c r="L188" s="39"/>
    </row>
    <row r="189" spans="1:12" s="12" customFormat="1" ht="35" customHeight="1" x14ac:dyDescent="0.35">
      <c r="A189" s="2">
        <v>38</v>
      </c>
      <c r="B189" s="2" t="s">
        <v>290</v>
      </c>
      <c r="C189" s="1" t="s">
        <v>291</v>
      </c>
      <c r="D189" s="2" t="s">
        <v>58</v>
      </c>
      <c r="E189" s="39"/>
      <c r="F189" s="39"/>
      <c r="G189" s="39"/>
      <c r="H189" s="39"/>
      <c r="I189" s="39"/>
      <c r="J189" s="39"/>
      <c r="K189" s="39"/>
      <c r="L189" s="39"/>
    </row>
    <row r="190" spans="1:12" s="12" customFormat="1" ht="35" customHeight="1" x14ac:dyDescent="0.35">
      <c r="A190" s="2">
        <v>39</v>
      </c>
      <c r="B190" s="2" t="s">
        <v>295</v>
      </c>
      <c r="C190" s="1" t="s">
        <v>296</v>
      </c>
      <c r="D190" s="2" t="s">
        <v>58</v>
      </c>
      <c r="E190" s="39"/>
      <c r="F190" s="39"/>
      <c r="G190" s="39"/>
      <c r="H190" s="39"/>
      <c r="I190" s="39"/>
      <c r="J190" s="39"/>
      <c r="K190" s="39"/>
      <c r="L190" s="39"/>
    </row>
    <row r="191" spans="1:12" s="12" customFormat="1" ht="35" customHeight="1" x14ac:dyDescent="0.35">
      <c r="A191" s="2">
        <v>40</v>
      </c>
      <c r="B191" s="2" t="s">
        <v>305</v>
      </c>
      <c r="C191" s="1" t="s">
        <v>306</v>
      </c>
      <c r="D191" s="2" t="s">
        <v>58</v>
      </c>
      <c r="E191" s="39"/>
      <c r="F191" s="39"/>
      <c r="G191" s="39"/>
      <c r="H191" s="39"/>
      <c r="I191" s="39"/>
      <c r="J191" s="39"/>
      <c r="K191" s="39"/>
      <c r="L191" s="39"/>
    </row>
    <row r="192" spans="1:12" s="12" customFormat="1" ht="35" customHeight="1" x14ac:dyDescent="0.35">
      <c r="A192" s="2">
        <v>41</v>
      </c>
      <c r="B192" s="2" t="s">
        <v>307</v>
      </c>
      <c r="C192" s="1" t="s">
        <v>308</v>
      </c>
      <c r="D192" s="2" t="s">
        <v>58</v>
      </c>
      <c r="E192" s="39"/>
      <c r="F192" s="39"/>
      <c r="G192" s="39"/>
      <c r="H192" s="39"/>
      <c r="I192" s="39"/>
      <c r="J192" s="39"/>
      <c r="K192" s="39"/>
      <c r="L192" s="39"/>
    </row>
    <row r="193" spans="1:12" s="12" customFormat="1" ht="35" customHeight="1" x14ac:dyDescent="0.35">
      <c r="A193" s="2">
        <v>42</v>
      </c>
      <c r="B193" s="2" t="s">
        <v>309</v>
      </c>
      <c r="C193" s="1" t="s">
        <v>310</v>
      </c>
      <c r="D193" s="2" t="s">
        <v>58</v>
      </c>
      <c r="E193" s="39"/>
      <c r="F193" s="39"/>
      <c r="G193" s="39"/>
      <c r="H193" s="39"/>
      <c r="I193" s="39"/>
      <c r="J193" s="39"/>
      <c r="K193" s="39"/>
      <c r="L193" s="39"/>
    </row>
    <row r="194" spans="1:12" s="12" customFormat="1" ht="35" customHeight="1" x14ac:dyDescent="0.35">
      <c r="A194" s="2">
        <v>43</v>
      </c>
      <c r="B194" s="2" t="s">
        <v>311</v>
      </c>
      <c r="C194" s="1" t="s">
        <v>312</v>
      </c>
      <c r="D194" s="2" t="s">
        <v>58</v>
      </c>
      <c r="E194" s="39"/>
      <c r="F194" s="39"/>
      <c r="G194" s="39"/>
      <c r="H194" s="39"/>
      <c r="I194" s="39"/>
      <c r="J194" s="39"/>
      <c r="K194" s="39"/>
      <c r="L194" s="39"/>
    </row>
    <row r="195" spans="1:12" s="12" customFormat="1" ht="35" customHeight="1" x14ac:dyDescent="0.35">
      <c r="A195" s="2">
        <v>44</v>
      </c>
      <c r="B195" s="2" t="s">
        <v>313</v>
      </c>
      <c r="C195" s="1" t="s">
        <v>314</v>
      </c>
      <c r="D195" s="2" t="s">
        <v>58</v>
      </c>
      <c r="E195" s="39"/>
      <c r="F195" s="39"/>
      <c r="G195" s="39"/>
      <c r="H195" s="39"/>
      <c r="I195" s="39"/>
      <c r="J195" s="39"/>
      <c r="K195" s="39"/>
      <c r="L195" s="39"/>
    </row>
    <row r="196" spans="1:12" s="12" customFormat="1" ht="35" customHeight="1" x14ac:dyDescent="0.35">
      <c r="A196" s="2">
        <v>45</v>
      </c>
      <c r="B196" s="2" t="s">
        <v>315</v>
      </c>
      <c r="C196" s="1" t="s">
        <v>316</v>
      </c>
      <c r="D196" s="2" t="s">
        <v>58</v>
      </c>
      <c r="E196" s="39"/>
      <c r="F196" s="39"/>
      <c r="G196" s="39"/>
      <c r="H196" s="39"/>
      <c r="I196" s="39"/>
      <c r="J196" s="39"/>
      <c r="K196" s="39"/>
      <c r="L196" s="39"/>
    </row>
    <row r="197" spans="1:12" s="12" customFormat="1" ht="35" customHeight="1" x14ac:dyDescent="0.35">
      <c r="A197" s="2">
        <v>46</v>
      </c>
      <c r="B197" s="2" t="s">
        <v>317</v>
      </c>
      <c r="C197" s="1" t="s">
        <v>318</v>
      </c>
      <c r="D197" s="2" t="s">
        <v>58</v>
      </c>
      <c r="E197" s="39"/>
      <c r="F197" s="39"/>
      <c r="G197" s="39"/>
      <c r="H197" s="39"/>
      <c r="I197" s="39"/>
      <c r="J197" s="39"/>
      <c r="K197" s="39"/>
      <c r="L197" s="39"/>
    </row>
    <row r="198" spans="1:12" s="12" customFormat="1" ht="35" customHeight="1" x14ac:dyDescent="0.35">
      <c r="A198" s="2">
        <v>47</v>
      </c>
      <c r="B198" s="2" t="s">
        <v>319</v>
      </c>
      <c r="C198" s="1" t="s">
        <v>320</v>
      </c>
      <c r="D198" s="2" t="s">
        <v>58</v>
      </c>
      <c r="E198" s="39"/>
      <c r="F198" s="39"/>
      <c r="G198" s="39"/>
      <c r="H198" s="39"/>
      <c r="I198" s="39"/>
      <c r="J198" s="39"/>
      <c r="K198" s="39"/>
      <c r="L198" s="39"/>
    </row>
    <row r="199" spans="1:12" s="12" customFormat="1" ht="35" customHeight="1" x14ac:dyDescent="0.35">
      <c r="A199" s="2">
        <v>48</v>
      </c>
      <c r="B199" s="2" t="s">
        <v>321</v>
      </c>
      <c r="C199" s="1" t="s">
        <v>322</v>
      </c>
      <c r="D199" s="2" t="s">
        <v>58</v>
      </c>
      <c r="E199" s="39"/>
      <c r="F199" s="39"/>
      <c r="G199" s="39"/>
      <c r="H199" s="39"/>
      <c r="I199" s="39"/>
      <c r="J199" s="39"/>
      <c r="K199" s="39"/>
      <c r="L199" s="39"/>
    </row>
    <row r="200" spans="1:12" s="12" customFormat="1" ht="35" customHeight="1" x14ac:dyDescent="0.35">
      <c r="A200" s="2">
        <v>49</v>
      </c>
      <c r="B200" s="2" t="s">
        <v>323</v>
      </c>
      <c r="C200" s="1" t="s">
        <v>324</v>
      </c>
      <c r="D200" s="2" t="s">
        <v>58</v>
      </c>
      <c r="E200" s="39"/>
      <c r="F200" s="39"/>
      <c r="G200" s="39"/>
      <c r="H200" s="39"/>
      <c r="I200" s="39"/>
      <c r="J200" s="39"/>
      <c r="K200" s="39"/>
      <c r="L200" s="39"/>
    </row>
    <row r="201" spans="1:12" s="12" customFormat="1" ht="35" customHeight="1" x14ac:dyDescent="0.35">
      <c r="A201" s="2">
        <v>50</v>
      </c>
      <c r="B201" s="2" t="s">
        <v>327</v>
      </c>
      <c r="C201" s="1" t="s">
        <v>328</v>
      </c>
      <c r="D201" s="2" t="s">
        <v>58</v>
      </c>
      <c r="E201" s="39"/>
      <c r="F201" s="39"/>
      <c r="G201" s="39"/>
      <c r="H201" s="39"/>
      <c r="I201" s="39"/>
      <c r="J201" s="39"/>
      <c r="K201" s="39"/>
      <c r="L201" s="39"/>
    </row>
    <row r="202" spans="1:12" s="12" customFormat="1" ht="35" customHeight="1" x14ac:dyDescent="0.35">
      <c r="A202" s="2">
        <v>51</v>
      </c>
      <c r="B202" s="2" t="s">
        <v>329</v>
      </c>
      <c r="C202" s="1" t="s">
        <v>330</v>
      </c>
      <c r="D202" s="2" t="s">
        <v>58</v>
      </c>
      <c r="E202" s="39"/>
      <c r="F202" s="39"/>
      <c r="G202" s="39"/>
      <c r="H202" s="39"/>
      <c r="I202" s="39"/>
      <c r="J202" s="39"/>
      <c r="K202" s="39"/>
      <c r="L202" s="39"/>
    </row>
    <row r="203" spans="1:12" s="12" customFormat="1" ht="35" customHeight="1" x14ac:dyDescent="0.35">
      <c r="A203" s="2">
        <v>52</v>
      </c>
      <c r="B203" s="2" t="s">
        <v>331</v>
      </c>
      <c r="C203" s="1" t="s">
        <v>332</v>
      </c>
      <c r="D203" s="2" t="s">
        <v>58</v>
      </c>
      <c r="E203" s="39"/>
      <c r="F203" s="39"/>
      <c r="G203" s="39"/>
      <c r="H203" s="39"/>
      <c r="I203" s="39"/>
      <c r="J203" s="39"/>
      <c r="K203" s="39"/>
      <c r="L203" s="39"/>
    </row>
    <row r="204" spans="1:12" s="12" customFormat="1" ht="35" customHeight="1" x14ac:dyDescent="0.35">
      <c r="A204" s="2">
        <v>53</v>
      </c>
      <c r="B204" s="2" t="s">
        <v>336</v>
      </c>
      <c r="C204" s="1" t="s">
        <v>337</v>
      </c>
      <c r="D204" s="2" t="s">
        <v>58</v>
      </c>
      <c r="E204" s="39"/>
      <c r="F204" s="39"/>
      <c r="G204" s="39"/>
      <c r="H204" s="39"/>
      <c r="I204" s="39"/>
      <c r="J204" s="39"/>
      <c r="K204" s="39"/>
      <c r="L204" s="39"/>
    </row>
    <row r="205" spans="1:12" s="12" customFormat="1" ht="35" customHeight="1" x14ac:dyDescent="0.35">
      <c r="A205" s="2">
        <v>54</v>
      </c>
      <c r="B205" s="2" t="s">
        <v>338</v>
      </c>
      <c r="C205" s="1" t="s">
        <v>339</v>
      </c>
      <c r="D205" s="2" t="s">
        <v>58</v>
      </c>
      <c r="E205" s="39"/>
      <c r="F205" s="39"/>
      <c r="G205" s="39"/>
      <c r="H205" s="39"/>
      <c r="I205" s="39"/>
      <c r="J205" s="39"/>
      <c r="K205" s="39"/>
      <c r="L205" s="39"/>
    </row>
    <row r="206" spans="1:12" s="12" customFormat="1" ht="35" customHeight="1" x14ac:dyDescent="0.35">
      <c r="A206" s="2">
        <v>55</v>
      </c>
      <c r="B206" s="2" t="s">
        <v>340</v>
      </c>
      <c r="C206" s="1" t="s">
        <v>341</v>
      </c>
      <c r="D206" s="2" t="s">
        <v>58</v>
      </c>
      <c r="E206" s="39"/>
      <c r="F206" s="39"/>
      <c r="G206" s="39"/>
      <c r="H206" s="39"/>
      <c r="I206" s="39"/>
      <c r="J206" s="39"/>
      <c r="K206" s="39"/>
      <c r="L206" s="39"/>
    </row>
    <row r="207" spans="1:12" s="12" customFormat="1" ht="35" customHeight="1" x14ac:dyDescent="0.35">
      <c r="A207" s="2">
        <v>56</v>
      </c>
      <c r="B207" s="2" t="s">
        <v>342</v>
      </c>
      <c r="C207" s="1" t="s">
        <v>343</v>
      </c>
      <c r="D207" s="2" t="s">
        <v>58</v>
      </c>
      <c r="E207" s="39"/>
      <c r="F207" s="39"/>
      <c r="G207" s="39"/>
      <c r="H207" s="39"/>
      <c r="I207" s="39"/>
      <c r="J207" s="39"/>
      <c r="K207" s="39"/>
      <c r="L207" s="39"/>
    </row>
    <row r="208" spans="1:12" s="12" customFormat="1" ht="35" customHeight="1" x14ac:dyDescent="0.35">
      <c r="A208" s="2">
        <v>57</v>
      </c>
      <c r="B208" s="2" t="s">
        <v>344</v>
      </c>
      <c r="C208" s="1" t="s">
        <v>345</v>
      </c>
      <c r="D208" s="2" t="s">
        <v>58</v>
      </c>
      <c r="E208" s="39"/>
      <c r="F208" s="39"/>
      <c r="G208" s="39"/>
      <c r="H208" s="39"/>
      <c r="I208" s="39"/>
      <c r="J208" s="39"/>
      <c r="K208" s="39"/>
      <c r="L208" s="39"/>
    </row>
    <row r="209" spans="1:12" s="12" customFormat="1" ht="35" customHeight="1" x14ac:dyDescent="0.35">
      <c r="A209" s="2">
        <v>58</v>
      </c>
      <c r="B209" s="2" t="s">
        <v>346</v>
      </c>
      <c r="C209" s="1" t="s">
        <v>347</v>
      </c>
      <c r="D209" s="2" t="s">
        <v>58</v>
      </c>
      <c r="E209" s="39"/>
      <c r="F209" s="39"/>
      <c r="G209" s="39"/>
      <c r="H209" s="39"/>
      <c r="I209" s="39"/>
      <c r="J209" s="39"/>
      <c r="K209" s="39"/>
      <c r="L209" s="39"/>
    </row>
    <row r="210" spans="1:12" s="12" customFormat="1" ht="35" customHeight="1" x14ac:dyDescent="0.35">
      <c r="A210" s="2">
        <v>59</v>
      </c>
      <c r="B210" s="2" t="s">
        <v>348</v>
      </c>
      <c r="C210" s="1" t="s">
        <v>349</v>
      </c>
      <c r="D210" s="2" t="s">
        <v>58</v>
      </c>
      <c r="E210" s="39"/>
      <c r="F210" s="39"/>
      <c r="G210" s="39"/>
      <c r="H210" s="39"/>
      <c r="I210" s="39"/>
      <c r="J210" s="39"/>
      <c r="K210" s="39"/>
      <c r="L210" s="39"/>
    </row>
    <row r="211" spans="1:12" s="12" customFormat="1" ht="35" customHeight="1" x14ac:dyDescent="0.35">
      <c r="A211" s="2">
        <v>60</v>
      </c>
      <c r="B211" s="2" t="s">
        <v>350</v>
      </c>
      <c r="C211" s="1" t="s">
        <v>351</v>
      </c>
      <c r="D211" s="2" t="s">
        <v>58</v>
      </c>
      <c r="E211" s="39"/>
      <c r="F211" s="39"/>
      <c r="G211" s="39"/>
      <c r="H211" s="39"/>
      <c r="I211" s="39"/>
      <c r="J211" s="39"/>
      <c r="K211" s="39"/>
      <c r="L211" s="39"/>
    </row>
    <row r="212" spans="1:12" s="12" customFormat="1" ht="35" customHeight="1" x14ac:dyDescent="0.35">
      <c r="A212" s="2">
        <v>61</v>
      </c>
      <c r="B212" s="2" t="s">
        <v>356</v>
      </c>
      <c r="C212" s="1" t="s">
        <v>357</v>
      </c>
      <c r="D212" s="2" t="s">
        <v>58</v>
      </c>
      <c r="E212" s="39"/>
      <c r="F212" s="39"/>
      <c r="G212" s="39"/>
      <c r="H212" s="39"/>
      <c r="I212" s="39"/>
      <c r="J212" s="39"/>
      <c r="K212" s="39"/>
      <c r="L212" s="39"/>
    </row>
    <row r="213" spans="1:12" s="12" customFormat="1" ht="35" customHeight="1" x14ac:dyDescent="0.35">
      <c r="A213" s="2">
        <v>62</v>
      </c>
      <c r="B213" s="2" t="s">
        <v>360</v>
      </c>
      <c r="C213" s="1" t="s">
        <v>361</v>
      </c>
      <c r="D213" s="2" t="s">
        <v>58</v>
      </c>
      <c r="E213" s="39"/>
      <c r="F213" s="39"/>
      <c r="G213" s="39"/>
      <c r="H213" s="39"/>
      <c r="I213" s="39"/>
      <c r="J213" s="39"/>
      <c r="K213" s="39"/>
      <c r="L213" s="39"/>
    </row>
    <row r="214" spans="1:12" s="12" customFormat="1" ht="35" customHeight="1" x14ac:dyDescent="0.35">
      <c r="A214" s="2">
        <v>63</v>
      </c>
      <c r="B214" s="2" t="s">
        <v>430</v>
      </c>
      <c r="C214" s="1" t="s">
        <v>439</v>
      </c>
      <c r="D214" s="2" t="s">
        <v>58</v>
      </c>
      <c r="E214" s="39"/>
      <c r="F214" s="39"/>
      <c r="G214" s="39"/>
      <c r="H214" s="39"/>
      <c r="I214" s="39"/>
      <c r="J214" s="39"/>
      <c r="K214" s="39"/>
      <c r="L214" s="39"/>
    </row>
    <row r="215" spans="1:12" s="12" customFormat="1" ht="35" customHeight="1" x14ac:dyDescent="0.35">
      <c r="A215" s="2">
        <v>64</v>
      </c>
      <c r="B215" s="2" t="s">
        <v>431</v>
      </c>
      <c r="C215" s="1" t="s">
        <v>440</v>
      </c>
      <c r="D215" s="2" t="s">
        <v>58</v>
      </c>
      <c r="E215" s="39"/>
      <c r="F215" s="39"/>
      <c r="G215" s="39"/>
      <c r="H215" s="39"/>
      <c r="I215" s="39"/>
      <c r="J215" s="39"/>
      <c r="K215" s="39"/>
      <c r="L215" s="39"/>
    </row>
    <row r="216" spans="1:12" s="12" customFormat="1" ht="35" customHeight="1" x14ac:dyDescent="0.35">
      <c r="A216" s="2">
        <v>65</v>
      </c>
      <c r="B216" s="3" t="s">
        <v>432</v>
      </c>
      <c r="C216" s="1" t="s">
        <v>441</v>
      </c>
      <c r="D216" s="2" t="s">
        <v>58</v>
      </c>
      <c r="E216" s="39"/>
      <c r="F216" s="39"/>
      <c r="G216" s="39"/>
      <c r="H216" s="39"/>
      <c r="I216" s="39"/>
      <c r="J216" s="39"/>
      <c r="K216" s="39"/>
      <c r="L216" s="39"/>
    </row>
    <row r="217" spans="1:12" s="12" customFormat="1" ht="35" customHeight="1" x14ac:dyDescent="0.35">
      <c r="A217" s="2">
        <v>66</v>
      </c>
      <c r="B217" s="3" t="s">
        <v>433</v>
      </c>
      <c r="C217" s="1" t="s">
        <v>442</v>
      </c>
      <c r="D217" s="2" t="s">
        <v>58</v>
      </c>
      <c r="E217" s="39"/>
      <c r="F217" s="39"/>
      <c r="G217" s="39"/>
      <c r="H217" s="39"/>
      <c r="I217" s="39"/>
      <c r="J217" s="39"/>
      <c r="K217" s="39"/>
      <c r="L217" s="39"/>
    </row>
    <row r="218" spans="1:12" s="12" customFormat="1" ht="35" customHeight="1" x14ac:dyDescent="0.35">
      <c r="A218" s="2">
        <v>67</v>
      </c>
      <c r="B218" s="3" t="s">
        <v>434</v>
      </c>
      <c r="C218" s="1" t="s">
        <v>443</v>
      </c>
      <c r="D218" s="2" t="s">
        <v>58</v>
      </c>
      <c r="E218" s="39"/>
      <c r="F218" s="39"/>
      <c r="G218" s="39"/>
      <c r="H218" s="39"/>
      <c r="I218" s="39"/>
      <c r="J218" s="39"/>
      <c r="K218" s="39"/>
      <c r="L218" s="39"/>
    </row>
    <row r="219" spans="1:12" s="12" customFormat="1" ht="35" customHeight="1" x14ac:dyDescent="0.35">
      <c r="A219" s="2">
        <v>68</v>
      </c>
      <c r="B219" s="3" t="s">
        <v>385</v>
      </c>
      <c r="C219" s="1" t="s">
        <v>398</v>
      </c>
      <c r="D219" s="2" t="s">
        <v>58</v>
      </c>
      <c r="E219" s="39"/>
      <c r="F219" s="39"/>
      <c r="G219" s="39"/>
      <c r="H219" s="39"/>
      <c r="I219" s="39"/>
      <c r="J219" s="39"/>
      <c r="K219" s="39"/>
      <c r="L219" s="39"/>
    </row>
    <row r="220" spans="1:12" s="12" customFormat="1" ht="35" customHeight="1" x14ac:dyDescent="0.35">
      <c r="A220" s="2">
        <v>69</v>
      </c>
      <c r="B220" s="3" t="s">
        <v>389</v>
      </c>
      <c r="C220" s="1" t="s">
        <v>402</v>
      </c>
      <c r="D220" s="2" t="s">
        <v>58</v>
      </c>
      <c r="E220" s="39"/>
      <c r="F220" s="39"/>
      <c r="G220" s="39"/>
      <c r="H220" s="39"/>
      <c r="I220" s="39"/>
      <c r="J220" s="39"/>
      <c r="K220" s="39"/>
      <c r="L220" s="39"/>
    </row>
    <row r="221" spans="1:12" s="12" customFormat="1" ht="35" customHeight="1" x14ac:dyDescent="0.35">
      <c r="A221" s="2">
        <v>70</v>
      </c>
      <c r="B221" s="3" t="s">
        <v>390</v>
      </c>
      <c r="C221" s="1" t="s">
        <v>403</v>
      </c>
      <c r="D221" s="2" t="s">
        <v>58</v>
      </c>
      <c r="E221" s="39"/>
      <c r="F221" s="39"/>
      <c r="G221" s="39"/>
      <c r="H221" s="39"/>
      <c r="I221" s="39"/>
      <c r="J221" s="39"/>
      <c r="K221" s="39"/>
      <c r="L221" s="39"/>
    </row>
    <row r="222" spans="1:12" s="12" customFormat="1" ht="35" customHeight="1" x14ac:dyDescent="0.35">
      <c r="A222" s="2">
        <v>71</v>
      </c>
      <c r="B222" s="3" t="s">
        <v>391</v>
      </c>
      <c r="C222" s="1" t="s">
        <v>404</v>
      </c>
      <c r="D222" s="2" t="s">
        <v>58</v>
      </c>
      <c r="E222" s="39"/>
      <c r="F222" s="39"/>
      <c r="G222" s="39"/>
      <c r="H222" s="39"/>
      <c r="I222" s="39"/>
      <c r="J222" s="39"/>
      <c r="K222" s="39"/>
      <c r="L222" s="39"/>
    </row>
    <row r="223" spans="1:12" s="12" customFormat="1" ht="35" customHeight="1" x14ac:dyDescent="0.35">
      <c r="A223" s="2">
        <v>72</v>
      </c>
      <c r="B223" s="3" t="s">
        <v>392</v>
      </c>
      <c r="C223" s="1" t="s">
        <v>405</v>
      </c>
      <c r="D223" s="2" t="s">
        <v>58</v>
      </c>
      <c r="E223" s="39"/>
      <c r="F223" s="39"/>
      <c r="G223" s="39"/>
      <c r="H223" s="39"/>
      <c r="I223" s="39"/>
      <c r="J223" s="39"/>
      <c r="K223" s="39"/>
      <c r="L223" s="39"/>
    </row>
    <row r="224" spans="1:12" s="12" customFormat="1" ht="35" customHeight="1" x14ac:dyDescent="0.35">
      <c r="A224" s="2">
        <v>73</v>
      </c>
      <c r="B224" s="3" t="s">
        <v>377</v>
      </c>
      <c r="C224" s="1" t="s">
        <v>406</v>
      </c>
      <c r="D224" s="2" t="s">
        <v>58</v>
      </c>
      <c r="E224" s="39"/>
      <c r="F224" s="39"/>
      <c r="G224" s="39"/>
      <c r="H224" s="39"/>
      <c r="I224" s="39"/>
      <c r="J224" s="39"/>
      <c r="K224" s="39"/>
      <c r="L224" s="39"/>
    </row>
    <row r="225" spans="1:12" s="12" customFormat="1" ht="35" customHeight="1" x14ac:dyDescent="0.35">
      <c r="A225" s="2">
        <v>74</v>
      </c>
      <c r="B225" s="3" t="s">
        <v>537</v>
      </c>
      <c r="C225" s="1" t="s">
        <v>418</v>
      </c>
      <c r="D225" s="2" t="s">
        <v>58</v>
      </c>
      <c r="E225" s="39"/>
      <c r="F225" s="39"/>
      <c r="G225" s="39"/>
      <c r="H225" s="39"/>
      <c r="I225" s="39"/>
      <c r="J225" s="39"/>
      <c r="K225" s="39"/>
      <c r="L225" s="39"/>
    </row>
    <row r="226" spans="1:12" s="12" customFormat="1" ht="35" customHeight="1" x14ac:dyDescent="0.35">
      <c r="A226" s="2">
        <v>75</v>
      </c>
      <c r="B226" s="3" t="s">
        <v>537</v>
      </c>
      <c r="C226" s="1" t="s">
        <v>419</v>
      </c>
      <c r="D226" s="2" t="s">
        <v>58</v>
      </c>
      <c r="E226" s="39"/>
      <c r="F226" s="39"/>
      <c r="G226" s="39"/>
      <c r="H226" s="39"/>
      <c r="I226" s="39"/>
      <c r="J226" s="39"/>
      <c r="K226" s="39"/>
      <c r="L226" s="39"/>
    </row>
    <row r="227" spans="1:12" s="12" customFormat="1" ht="35" customHeight="1" x14ac:dyDescent="0.35">
      <c r="A227" s="2">
        <v>76</v>
      </c>
      <c r="B227" s="3" t="s">
        <v>381</v>
      </c>
      <c r="C227" s="1" t="s">
        <v>394</v>
      </c>
      <c r="D227" s="2" t="s">
        <v>58</v>
      </c>
      <c r="E227" s="39"/>
      <c r="F227" s="39"/>
      <c r="G227" s="39"/>
      <c r="H227" s="39"/>
      <c r="I227" s="39"/>
      <c r="J227" s="39"/>
      <c r="K227" s="39"/>
      <c r="L227" s="39"/>
    </row>
    <row r="228" spans="1:12" s="12" customFormat="1" ht="35" customHeight="1" x14ac:dyDescent="0.35">
      <c r="A228" s="2">
        <v>77</v>
      </c>
      <c r="B228" s="3" t="s">
        <v>380</v>
      </c>
      <c r="C228" s="1" t="s">
        <v>395</v>
      </c>
      <c r="D228" s="2" t="s">
        <v>58</v>
      </c>
      <c r="E228" s="39"/>
      <c r="F228" s="39"/>
      <c r="G228" s="39"/>
      <c r="H228" s="39"/>
      <c r="I228" s="39"/>
      <c r="J228" s="39"/>
      <c r="K228" s="39"/>
      <c r="L228" s="39"/>
    </row>
    <row r="229" spans="1:12" s="12" customFormat="1" ht="35" customHeight="1" x14ac:dyDescent="0.35">
      <c r="A229" s="2">
        <v>78</v>
      </c>
      <c r="B229" s="3" t="s">
        <v>382</v>
      </c>
      <c r="C229" s="1" t="s">
        <v>396</v>
      </c>
      <c r="D229" s="2" t="s">
        <v>58</v>
      </c>
      <c r="E229" s="39"/>
      <c r="F229" s="39"/>
      <c r="G229" s="39"/>
      <c r="H229" s="39"/>
      <c r="I229" s="39"/>
      <c r="J229" s="39"/>
      <c r="K229" s="39"/>
      <c r="L229" s="39"/>
    </row>
    <row r="230" spans="1:12" s="12" customFormat="1" ht="35" customHeight="1" x14ac:dyDescent="0.35">
      <c r="A230" s="2">
        <v>79</v>
      </c>
      <c r="B230" s="3" t="s">
        <v>514</v>
      </c>
      <c r="C230" s="1" t="s">
        <v>515</v>
      </c>
      <c r="D230" s="2" t="s">
        <v>58</v>
      </c>
      <c r="E230" s="39"/>
      <c r="F230" s="39"/>
      <c r="G230" s="39"/>
      <c r="H230" s="39"/>
      <c r="I230" s="39"/>
      <c r="J230" s="39"/>
      <c r="K230" s="39"/>
      <c r="L230" s="39"/>
    </row>
    <row r="231" spans="1:12" s="12" customFormat="1" ht="35" customHeight="1" x14ac:dyDescent="0.35">
      <c r="A231" s="2">
        <v>80</v>
      </c>
      <c r="B231" s="3" t="s">
        <v>520</v>
      </c>
      <c r="C231" s="1" t="s">
        <v>521</v>
      </c>
      <c r="D231" s="2" t="s">
        <v>58</v>
      </c>
      <c r="E231" s="39"/>
      <c r="F231" s="39"/>
      <c r="G231" s="39"/>
      <c r="H231" s="39"/>
      <c r="I231" s="39"/>
      <c r="J231" s="39"/>
      <c r="K231" s="39"/>
      <c r="L231" s="39"/>
    </row>
    <row r="232" spans="1:12" s="12" customFormat="1" ht="35" customHeight="1" x14ac:dyDescent="0.35">
      <c r="A232" s="2">
        <v>81</v>
      </c>
      <c r="B232" s="3" t="s">
        <v>537</v>
      </c>
      <c r="C232" s="1" t="s">
        <v>522</v>
      </c>
      <c r="D232" s="2" t="s">
        <v>58</v>
      </c>
      <c r="E232" s="39"/>
      <c r="F232" s="39"/>
      <c r="G232" s="39"/>
      <c r="H232" s="39"/>
      <c r="I232" s="39"/>
      <c r="J232" s="39"/>
      <c r="K232" s="39"/>
      <c r="L232" s="39"/>
    </row>
    <row r="233" spans="1:12" s="12" customFormat="1" ht="35" customHeight="1" x14ac:dyDescent="0.35">
      <c r="A233" s="2">
        <v>82</v>
      </c>
      <c r="B233" s="3" t="s">
        <v>537</v>
      </c>
      <c r="C233" s="1" t="s">
        <v>523</v>
      </c>
      <c r="D233" s="2" t="s">
        <v>58</v>
      </c>
      <c r="E233" s="39"/>
      <c r="F233" s="39"/>
      <c r="G233" s="39"/>
      <c r="H233" s="39"/>
      <c r="I233" s="39"/>
      <c r="J233" s="39"/>
      <c r="K233" s="39"/>
      <c r="L233" s="39"/>
    </row>
    <row r="234" spans="1:12" s="12" customFormat="1" ht="35" customHeight="1" x14ac:dyDescent="0.35">
      <c r="A234" s="2">
        <v>83</v>
      </c>
      <c r="B234" s="3" t="s">
        <v>537</v>
      </c>
      <c r="C234" s="1" t="s">
        <v>524</v>
      </c>
      <c r="D234" s="2" t="s">
        <v>58</v>
      </c>
      <c r="E234" s="39"/>
      <c r="F234" s="39"/>
      <c r="G234" s="39"/>
      <c r="H234" s="39"/>
      <c r="I234" s="39"/>
      <c r="J234" s="39"/>
      <c r="K234" s="39"/>
      <c r="L234" s="39"/>
    </row>
    <row r="235" spans="1:12" s="12" customFormat="1" ht="35" customHeight="1" x14ac:dyDescent="0.35">
      <c r="A235" s="2">
        <v>84</v>
      </c>
      <c r="B235" s="3" t="s">
        <v>537</v>
      </c>
      <c r="C235" s="1" t="s">
        <v>532</v>
      </c>
      <c r="D235" s="2" t="s">
        <v>58</v>
      </c>
      <c r="E235" s="39"/>
      <c r="F235" s="39"/>
      <c r="G235" s="39"/>
      <c r="H235" s="39"/>
      <c r="I235" s="39"/>
      <c r="J235" s="39"/>
      <c r="K235" s="39"/>
      <c r="L235" s="39"/>
    </row>
    <row r="236" spans="1:12" s="12" customFormat="1" ht="15" x14ac:dyDescent="0.35">
      <c r="A236" s="92" t="s">
        <v>491</v>
      </c>
      <c r="B236" s="156" t="s">
        <v>472</v>
      </c>
      <c r="C236" s="156"/>
      <c r="D236" s="91"/>
      <c r="E236" s="39"/>
      <c r="F236" s="39"/>
      <c r="G236" s="39"/>
      <c r="H236" s="39"/>
      <c r="I236" s="39"/>
      <c r="J236" s="39"/>
      <c r="K236" s="39"/>
      <c r="L236" s="39"/>
    </row>
    <row r="237" spans="1:12" s="12" customFormat="1" ht="35" customHeight="1" x14ac:dyDescent="0.35">
      <c r="A237" s="2">
        <v>1</v>
      </c>
      <c r="B237" s="2" t="s">
        <v>69</v>
      </c>
      <c r="C237" s="1" t="s">
        <v>70</v>
      </c>
      <c r="D237" s="2" t="s">
        <v>60</v>
      </c>
      <c r="E237" s="39"/>
      <c r="F237" s="39"/>
      <c r="G237" s="39"/>
      <c r="H237" s="39"/>
      <c r="I237" s="39"/>
      <c r="J237" s="39"/>
      <c r="K237" s="39"/>
      <c r="L237" s="39"/>
    </row>
    <row r="238" spans="1:12" s="12" customFormat="1" ht="35" customHeight="1" x14ac:dyDescent="0.35">
      <c r="A238" s="2">
        <v>2</v>
      </c>
      <c r="B238" s="2" t="s">
        <v>130</v>
      </c>
      <c r="C238" s="1" t="s">
        <v>131</v>
      </c>
      <c r="D238" s="2" t="s">
        <v>60</v>
      </c>
      <c r="E238" s="39"/>
      <c r="F238" s="39"/>
      <c r="G238" s="39"/>
      <c r="H238" s="39"/>
      <c r="I238" s="39"/>
      <c r="J238" s="39"/>
      <c r="K238" s="39"/>
      <c r="L238" s="39"/>
    </row>
    <row r="239" spans="1:12" s="12" customFormat="1" ht="35" customHeight="1" x14ac:dyDescent="0.35">
      <c r="A239" s="2">
        <v>3</v>
      </c>
      <c r="B239" s="2" t="s">
        <v>138</v>
      </c>
      <c r="C239" s="1" t="s">
        <v>139</v>
      </c>
      <c r="D239" s="2" t="s">
        <v>60</v>
      </c>
      <c r="E239" s="39"/>
      <c r="F239" s="39"/>
      <c r="G239" s="39"/>
      <c r="H239" s="39"/>
      <c r="I239" s="39"/>
      <c r="J239" s="39"/>
      <c r="K239" s="39"/>
      <c r="L239" s="39"/>
    </row>
    <row r="240" spans="1:12" s="12" customFormat="1" ht="35" customHeight="1" x14ac:dyDescent="0.35">
      <c r="A240" s="2">
        <v>4</v>
      </c>
      <c r="B240" s="2" t="s">
        <v>266</v>
      </c>
      <c r="C240" s="1" t="s">
        <v>267</v>
      </c>
      <c r="D240" s="2" t="s">
        <v>60</v>
      </c>
      <c r="E240" s="39"/>
      <c r="F240" s="39"/>
      <c r="G240" s="39"/>
      <c r="H240" s="39"/>
      <c r="I240" s="39"/>
      <c r="J240" s="39"/>
      <c r="K240" s="39"/>
      <c r="L240" s="39"/>
    </row>
    <row r="241" spans="1:12" s="12" customFormat="1" ht="35" customHeight="1" x14ac:dyDescent="0.35">
      <c r="A241" s="2">
        <v>5</v>
      </c>
      <c r="B241" s="2" t="s">
        <v>421</v>
      </c>
      <c r="C241" s="1" t="s">
        <v>420</v>
      </c>
      <c r="D241" s="2" t="s">
        <v>58</v>
      </c>
      <c r="E241" s="39"/>
      <c r="F241" s="39"/>
      <c r="G241" s="39"/>
      <c r="H241" s="39"/>
      <c r="I241" s="39"/>
      <c r="J241" s="39"/>
      <c r="K241" s="39"/>
      <c r="L241" s="39"/>
    </row>
    <row r="242" spans="1:12" s="12" customFormat="1" ht="35" customHeight="1" x14ac:dyDescent="0.35">
      <c r="A242" s="2">
        <v>6</v>
      </c>
      <c r="B242" s="2" t="s">
        <v>118</v>
      </c>
      <c r="C242" s="1" t="s">
        <v>119</v>
      </c>
      <c r="D242" s="2" t="s">
        <v>60</v>
      </c>
      <c r="E242" s="39"/>
      <c r="F242" s="39"/>
      <c r="G242" s="39"/>
      <c r="H242" s="39"/>
      <c r="I242" s="39"/>
      <c r="J242" s="39"/>
      <c r="K242" s="39"/>
      <c r="L242" s="39"/>
    </row>
    <row r="243" spans="1:12" s="12" customFormat="1" ht="35" customHeight="1" x14ac:dyDescent="0.35">
      <c r="A243" s="2">
        <v>7</v>
      </c>
      <c r="B243" s="2" t="s">
        <v>142</v>
      </c>
      <c r="C243" s="1" t="s">
        <v>143</v>
      </c>
      <c r="D243" s="2" t="s">
        <v>60</v>
      </c>
      <c r="E243" s="39"/>
      <c r="F243" s="39"/>
      <c r="G243" s="39"/>
      <c r="H243" s="39"/>
      <c r="I243" s="39"/>
      <c r="J243" s="39"/>
      <c r="K243" s="39"/>
      <c r="L243" s="39"/>
    </row>
    <row r="244" spans="1:12" s="12" customFormat="1" ht="35" customHeight="1" x14ac:dyDescent="0.35">
      <c r="A244" s="2">
        <v>8</v>
      </c>
      <c r="B244" s="2" t="s">
        <v>144</v>
      </c>
      <c r="C244" s="1" t="s">
        <v>145</v>
      </c>
      <c r="D244" s="2" t="s">
        <v>60</v>
      </c>
      <c r="E244" s="39"/>
      <c r="F244" s="39"/>
      <c r="G244" s="39"/>
      <c r="H244" s="39"/>
      <c r="I244" s="39"/>
      <c r="J244" s="39"/>
      <c r="K244" s="39"/>
      <c r="L244" s="39"/>
    </row>
    <row r="245" spans="1:12" s="12" customFormat="1" ht="35" customHeight="1" x14ac:dyDescent="0.35">
      <c r="A245" s="2">
        <v>9</v>
      </c>
      <c r="B245" s="2" t="s">
        <v>150</v>
      </c>
      <c r="C245" s="1" t="s">
        <v>151</v>
      </c>
      <c r="D245" s="2" t="s">
        <v>60</v>
      </c>
      <c r="E245" s="39"/>
      <c r="F245" s="39"/>
      <c r="G245" s="39"/>
      <c r="H245" s="39"/>
      <c r="I245" s="39"/>
      <c r="J245" s="39"/>
      <c r="K245" s="39"/>
      <c r="L245" s="39"/>
    </row>
    <row r="246" spans="1:12" s="12" customFormat="1" ht="35" customHeight="1" x14ac:dyDescent="0.35">
      <c r="A246" s="2">
        <v>10</v>
      </c>
      <c r="B246" s="2" t="s">
        <v>262</v>
      </c>
      <c r="C246" s="1" t="s">
        <v>263</v>
      </c>
      <c r="D246" s="2" t="s">
        <v>60</v>
      </c>
      <c r="E246" s="39"/>
      <c r="F246" s="39"/>
      <c r="G246" s="39"/>
      <c r="H246" s="39"/>
      <c r="I246" s="39"/>
      <c r="J246" s="39"/>
      <c r="K246" s="39"/>
      <c r="L246" s="39"/>
    </row>
    <row r="247" spans="1:12" s="12" customFormat="1" ht="35" customHeight="1" x14ac:dyDescent="0.35">
      <c r="A247" s="2">
        <v>11</v>
      </c>
      <c r="B247" s="2" t="s">
        <v>264</v>
      </c>
      <c r="C247" s="1" t="s">
        <v>265</v>
      </c>
      <c r="D247" s="2" t="s">
        <v>60</v>
      </c>
      <c r="E247" s="39"/>
      <c r="F247" s="39"/>
      <c r="G247" s="39"/>
      <c r="H247" s="39"/>
      <c r="I247" s="39"/>
      <c r="J247" s="39"/>
      <c r="K247" s="39"/>
      <c r="L247" s="39"/>
    </row>
    <row r="248" spans="1:12" s="12" customFormat="1" ht="35" customHeight="1" x14ac:dyDescent="0.35">
      <c r="A248" s="131" t="s">
        <v>480</v>
      </c>
      <c r="B248" s="131"/>
      <c r="C248" s="131"/>
      <c r="D248" s="2"/>
      <c r="E248" s="39"/>
      <c r="F248" s="39"/>
      <c r="G248" s="39"/>
      <c r="H248" s="39"/>
      <c r="I248" s="39"/>
      <c r="J248" s="39"/>
      <c r="K248" s="39"/>
      <c r="L248" s="39"/>
    </row>
    <row r="249" spans="1:12" s="12" customFormat="1" ht="15" x14ac:dyDescent="0.35">
      <c r="A249" s="92" t="s">
        <v>492</v>
      </c>
      <c r="B249" s="156" t="s">
        <v>468</v>
      </c>
      <c r="C249" s="156"/>
      <c r="D249" s="91"/>
      <c r="E249" s="39"/>
      <c r="F249" s="39"/>
      <c r="G249" s="39"/>
      <c r="H249" s="39"/>
      <c r="I249" s="39"/>
      <c r="J249" s="39"/>
      <c r="K249" s="39"/>
      <c r="L249" s="39"/>
    </row>
    <row r="250" spans="1:12" s="12" customFormat="1" ht="35" customHeight="1" x14ac:dyDescent="0.35">
      <c r="A250" s="2">
        <v>1</v>
      </c>
      <c r="B250" s="2" t="s">
        <v>371</v>
      </c>
      <c r="C250" s="97" t="s">
        <v>372</v>
      </c>
      <c r="D250" s="2" t="s">
        <v>58</v>
      </c>
      <c r="E250" s="39"/>
      <c r="F250" s="39"/>
      <c r="G250" s="39"/>
      <c r="H250" s="39"/>
      <c r="I250" s="39"/>
      <c r="J250" s="39"/>
      <c r="K250" s="39"/>
      <c r="L250" s="39"/>
    </row>
    <row r="251" spans="1:12" s="12" customFormat="1" ht="35" customHeight="1" x14ac:dyDescent="0.35">
      <c r="A251" s="2">
        <v>2</v>
      </c>
      <c r="B251" s="2" t="s">
        <v>509</v>
      </c>
      <c r="C251" s="97" t="s">
        <v>510</v>
      </c>
      <c r="D251" s="2" t="s">
        <v>511</v>
      </c>
      <c r="E251" s="39"/>
      <c r="F251" s="39"/>
      <c r="G251" s="39"/>
      <c r="H251" s="39"/>
      <c r="I251" s="39"/>
      <c r="J251" s="39"/>
      <c r="K251" s="39"/>
      <c r="L251" s="39"/>
    </row>
    <row r="252" spans="1:12" s="12" customFormat="1" ht="35" customHeight="1" x14ac:dyDescent="0.35">
      <c r="A252" s="131" t="s">
        <v>480</v>
      </c>
      <c r="B252" s="131"/>
      <c r="C252" s="131"/>
      <c r="D252" s="2"/>
      <c r="E252" s="39"/>
      <c r="F252" s="39"/>
      <c r="G252" s="39"/>
      <c r="H252" s="39"/>
      <c r="I252" s="39"/>
      <c r="J252" s="39"/>
      <c r="K252" s="39"/>
      <c r="L252" s="39"/>
    </row>
    <row r="253" spans="1:12" s="12" customFormat="1" ht="15" x14ac:dyDescent="0.35">
      <c r="A253" s="92" t="s">
        <v>493</v>
      </c>
      <c r="B253" s="156" t="s">
        <v>469</v>
      </c>
      <c r="C253" s="156"/>
      <c r="D253" s="91"/>
      <c r="E253" s="39"/>
      <c r="F253" s="39"/>
      <c r="G253" s="39"/>
      <c r="H253" s="39"/>
      <c r="I253" s="39"/>
      <c r="J253" s="39"/>
      <c r="K253" s="39"/>
      <c r="L253" s="39"/>
    </row>
    <row r="254" spans="1:12" s="12" customFormat="1" ht="35" customHeight="1" x14ac:dyDescent="0.35">
      <c r="A254" s="2">
        <v>1</v>
      </c>
      <c r="B254" s="2" t="s">
        <v>152</v>
      </c>
      <c r="C254" s="1" t="s">
        <v>153</v>
      </c>
      <c r="D254" s="2" t="s">
        <v>6</v>
      </c>
      <c r="E254" s="39"/>
      <c r="F254" s="39"/>
      <c r="G254" s="39"/>
      <c r="H254" s="39"/>
      <c r="I254" s="39"/>
      <c r="J254" s="39"/>
      <c r="K254" s="39"/>
      <c r="L254" s="39"/>
    </row>
    <row r="255" spans="1:12" ht="35" customHeight="1" x14ac:dyDescent="0.35">
      <c r="C255" s="107"/>
      <c r="D255" s="104"/>
      <c r="E255" s="106"/>
      <c r="F255" s="106"/>
      <c r="G255" s="106"/>
      <c r="H255" s="106"/>
      <c r="I255" s="34"/>
    </row>
    <row r="256" spans="1:12" ht="35" customHeight="1" x14ac:dyDescent="0.3">
      <c r="C256" s="108" t="s">
        <v>545</v>
      </c>
      <c r="D256" s="171" t="s">
        <v>546</v>
      </c>
      <c r="E256" s="171"/>
      <c r="F256" s="172"/>
      <c r="G256" s="172"/>
      <c r="H256" s="172"/>
      <c r="I256" s="34"/>
    </row>
    <row r="257" spans="3:9" ht="35" customHeight="1" x14ac:dyDescent="0.3">
      <c r="C257" s="108" t="s">
        <v>547</v>
      </c>
      <c r="D257" s="171" t="s">
        <v>548</v>
      </c>
      <c r="E257" s="171"/>
      <c r="F257" s="172"/>
      <c r="G257" s="172"/>
      <c r="H257" s="172"/>
      <c r="I257" s="34"/>
    </row>
    <row r="258" spans="3:9" ht="35" customHeight="1" x14ac:dyDescent="0.3">
      <c r="C258" s="108" t="s">
        <v>549</v>
      </c>
      <c r="D258" s="171" t="s">
        <v>550</v>
      </c>
      <c r="E258" s="171"/>
      <c r="F258" s="172"/>
      <c r="G258" s="172"/>
      <c r="H258" s="172"/>
      <c r="I258" s="34"/>
    </row>
    <row r="259" spans="3:9" ht="35" customHeight="1" x14ac:dyDescent="0.3">
      <c r="C259" s="165" t="s">
        <v>551</v>
      </c>
      <c r="D259" s="165"/>
      <c r="E259" s="165"/>
      <c r="F259" s="168"/>
      <c r="G259" s="169"/>
      <c r="H259" s="170"/>
      <c r="I259" s="34"/>
    </row>
    <row r="260" spans="3:9" ht="35" customHeight="1" x14ac:dyDescent="0.35">
      <c r="C260" s="107"/>
      <c r="D260" s="104"/>
      <c r="E260" s="106"/>
      <c r="F260" s="106"/>
      <c r="G260" s="106"/>
      <c r="H260" s="106"/>
      <c r="I260" s="34"/>
    </row>
    <row r="261" spans="3:9" ht="35" customHeight="1" x14ac:dyDescent="0.3">
      <c r="C261" s="100"/>
      <c r="D261" s="101"/>
      <c r="E261" s="34"/>
      <c r="F261" s="34"/>
      <c r="G261" s="34"/>
      <c r="H261" s="34"/>
      <c r="I261" s="34"/>
    </row>
    <row r="262" spans="3:9" ht="35" customHeight="1" x14ac:dyDescent="0.3">
      <c r="C262" s="100"/>
      <c r="D262" s="101"/>
      <c r="E262" s="34"/>
      <c r="F262" s="34"/>
      <c r="G262" s="34"/>
      <c r="H262" s="34"/>
      <c r="I262" s="34"/>
    </row>
  </sheetData>
  <mergeCells count="34">
    <mergeCell ref="A1:C1"/>
    <mergeCell ref="A2:H2"/>
    <mergeCell ref="B5:C5"/>
    <mergeCell ref="A32:C32"/>
    <mergeCell ref="E3:L3"/>
    <mergeCell ref="A3:D3"/>
    <mergeCell ref="A129:C129"/>
    <mergeCell ref="B33:C33"/>
    <mergeCell ref="A37:C37"/>
    <mergeCell ref="B38:C38"/>
    <mergeCell ref="A44:C44"/>
    <mergeCell ref="B45:C45"/>
    <mergeCell ref="A65:C65"/>
    <mergeCell ref="B66:C66"/>
    <mergeCell ref="A108:C108"/>
    <mergeCell ref="B109:C109"/>
    <mergeCell ref="A115:C115"/>
    <mergeCell ref="B116:C116"/>
    <mergeCell ref="A252:C252"/>
    <mergeCell ref="B253:C253"/>
    <mergeCell ref="D256:E256"/>
    <mergeCell ref="F256:H256"/>
    <mergeCell ref="B130:C130"/>
    <mergeCell ref="A150:C150"/>
    <mergeCell ref="B151:C151"/>
    <mergeCell ref="B236:C236"/>
    <mergeCell ref="A248:C248"/>
    <mergeCell ref="B249:C249"/>
    <mergeCell ref="D257:E257"/>
    <mergeCell ref="F257:H257"/>
    <mergeCell ref="D258:E258"/>
    <mergeCell ref="F258:H258"/>
    <mergeCell ref="C259:E259"/>
    <mergeCell ref="F259:H259"/>
  </mergeCells>
  <pageMargins left="0.7" right="0.7" top="1" bottom="1" header="0.55000000000000004" footer="0.55000000000000004"/>
  <pageSetup paperSize="9" scale="65" fitToHeight="0" orientation="landscape" r:id="rId1"/>
  <headerFooter>
    <oddFooter>&amp;CPage &amp;P of &amp;N&amp;RAnnexure-B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Update Forecast Template-2024</vt:lpstr>
      <vt:lpstr>Revised Forecast Template-24</vt:lpstr>
      <vt:lpstr>Annex-A_BoQ_2024</vt:lpstr>
      <vt:lpstr>Annex-B_DAR Number</vt:lpstr>
      <vt:lpstr>'Annex-A_BoQ_2024'!Print_Titles</vt:lpstr>
      <vt:lpstr>'Annex-B_DAR Number'!Print_Titles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Shaifuddin Chowdhury</dc:creator>
  <cp:lastModifiedBy>Golam Mostafa</cp:lastModifiedBy>
  <cp:lastPrinted>2024-04-04T09:13:52Z</cp:lastPrinted>
  <dcterms:created xsi:type="dcterms:W3CDTF">2024-01-11T10:58:20Z</dcterms:created>
  <dcterms:modified xsi:type="dcterms:W3CDTF">2024-04-22T10:08:41Z</dcterms:modified>
</cp:coreProperties>
</file>